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itos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.##0,00&quot; €&quot;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9" fontId="3" fillId="4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9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2" fillId="6" borderId="0" pivotButton="0" quotePrefix="0" xfId="0"/>
    <xf numFmtId="0" fontId="4" fillId="4" borderId="1" pivotButton="0" quotePrefix="0" xfId="0"/>
    <xf numFmtId="0" fontId="3" fillId="0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5" borderId="1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164" fontId="0" fillId="0" borderId="1" pivotButton="0" quotePrefix="0" xfId="0"/>
    <xf numFmtId="9" fontId="0" fillId="0" borderId="1" pivotButton="0" quotePrefix="0" xfId="0"/>
    <xf numFmtId="9" fontId="3" fillId="0" borderId="1" applyAlignment="1" pivotButton="0" quotePrefix="0" xfId="0">
      <alignment horizontal="center" vertical="center" wrapText="1"/>
    </xf>
    <xf numFmtId="165" fontId="3" fillId="0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vertical="top"/>
    </xf>
    <xf numFmtId="0" fontId="3" fillId="0" borderId="0" applyAlignment="1" pivotButton="0" quotePrefix="0" xfId="0">
      <alignment vertical="top" wrapText="1"/>
    </xf>
    <xf numFmtId="0" fontId="3" fillId="0" borderId="0" applyAlignment="1" pivotButton="0" quotePrefix="0" xfId="0">
      <alignment wrapText="1"/>
    </xf>
    <xf numFmtId="164" fontId="3" fillId="4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164" fontId="0" fillId="0" borderId="1" pivotButton="0" quotePrefix="0" xfId="0"/>
    <xf numFmtId="165" fontId="3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5">
    <dxf>
      <font>
        <b val="1"/>
        <color rgb="0015803D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ill>
        <patternFill patternType="solid">
          <fgColor rgb="00FEE2E2"/>
        </patternFill>
      </fill>
    </dxf>
    <dxf>
      <font>
        <b val="1"/>
        <color rgb="00DC2626"/>
      </font>
    </dxf>
    <dxf>
      <font>
        <b val="1"/>
        <color rgb="0015803D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Hitos por estado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'Resumen'!F4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'Resumen'!$E$5:$E$8</f>
            </numRef>
          </cat>
          <val>
            <numRef>
              <f>'Resumen'!$F$5:$F$8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Estado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Nº de hitos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por prioridad</a:t>
            </a:r>
          </a:p>
        </rich>
      </tx>
    </title>
    <plotArea>
      <pieChart>
        <varyColors val="1"/>
        <ser>
          <idx val="0"/>
          <order val="0"/>
          <tx>
            <strRef>
              <f>'Resumen'!F12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'Resumen'!$E$13:$E$15</f>
            </numRef>
          </cat>
          <val>
            <numRef>
              <f>'Resumen'!$F$13:$F$15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% de avance por hito</a:t>
            </a:r>
          </a:p>
        </rich>
      </tx>
    </title>
    <plotArea>
      <lineChart>
        <grouping val="standard"/>
        <ser>
          <idx val="0"/>
          <order val="0"/>
          <tx>
            <strRef>
              <f>'Resumen'!J4</f>
            </strRef>
          </tx>
          <spPr>
            <a:ln xmlns:a="http://schemas.openxmlformats.org/drawingml/2006/main" w="22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'Resumen'!$H$5:$H$13</f>
            </numRef>
          </cat>
          <val>
            <numRef>
              <f>'Resumen'!$J$5:$J$13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Hito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Avance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46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32</row>
      <rowOff>0</rowOff>
    </from>
    <ext cx="468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15</row>
      <rowOff>0</rowOff>
    </from>
    <ext cx="540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24" customWidth="1" min="2" max="2"/>
    <col width="15" customWidth="1" min="3" max="3"/>
    <col width="28" customWidth="1" min="4" max="4"/>
    <col width="12" customWidth="1" min="5" max="5"/>
    <col width="12" customWidth="1" min="6" max="6"/>
    <col width="13" customWidth="1" min="7" max="7"/>
    <col width="16" customWidth="1" min="8" max="8"/>
    <col width="14" customWidth="1" min="9" max="9"/>
    <col width="13" customWidth="1" min="10" max="10"/>
    <col width="10" customWidth="1" min="11" max="11"/>
    <col width="22" customWidth="1" min="12" max="12"/>
    <col width="10" customWidth="1" min="13" max="13"/>
    <col width="12" customWidth="1" min="14" max="14"/>
    <col width="11" customWidth="1" min="15" max="15"/>
    <col width="13" customWidth="1" min="16" max="16"/>
    <col width="15" customWidth="1" min="17" max="17"/>
    <col width="14" customWidth="1" min="18" max="18"/>
    <col width="14" customWidth="1" min="19" max="19"/>
    <col width="30" customWidth="1" min="20" max="20"/>
  </cols>
  <sheetData>
    <row r="1" ht="26" customHeight="1">
      <c r="A1" s="1" t="inlineStr">
        <is>
          <t>Cronograma de Hitos de Proyecto</t>
        </is>
      </c>
    </row>
    <row r="2" ht="34" customHeight="1">
      <c r="A2" s="2" t="inlineStr">
        <is>
          <t>ID Hito</t>
        </is>
      </c>
      <c r="B2" s="2" t="inlineStr">
        <is>
          <t>Proyecto</t>
        </is>
      </c>
      <c r="C2" s="2" t="inlineStr">
        <is>
          <t>Fase</t>
        </is>
      </c>
      <c r="D2" s="2" t="inlineStr">
        <is>
          <t>Hito</t>
        </is>
      </c>
      <c r="E2" s="2" t="inlineStr">
        <is>
          <t>Responsable</t>
        </is>
      </c>
      <c r="F2" s="2" t="inlineStr">
        <is>
          <t>Ciudad</t>
        </is>
      </c>
      <c r="G2" s="2" t="inlineStr">
        <is>
          <t>Fecha inicio</t>
        </is>
      </c>
      <c r="H2" s="2" t="inlineStr">
        <is>
          <t>Fecha fin prevista</t>
        </is>
      </c>
      <c r="I2" s="2" t="inlineStr">
        <is>
          <t>Fecha fin real</t>
        </is>
      </c>
      <c r="J2" s="2" t="inlineStr">
        <is>
          <t>Estado</t>
        </is>
      </c>
      <c r="K2" s="2" t="inlineStr">
        <is>
          <t>Prioridad</t>
        </is>
      </c>
      <c r="L2" s="2" t="inlineStr">
        <is>
          <t>Dependencia</t>
        </is>
      </c>
      <c r="M2" s="2" t="inlineStr">
        <is>
          <t>% Avance</t>
        </is>
      </c>
      <c r="N2" s="2" t="inlineStr">
        <is>
          <t>Días previstos</t>
        </is>
      </c>
      <c r="O2" s="2" t="inlineStr">
        <is>
          <t>Días reales</t>
        </is>
      </c>
      <c r="P2" s="2" t="inlineStr">
        <is>
          <t>Retraso (días)</t>
        </is>
      </c>
      <c r="Q2" s="2" t="inlineStr">
        <is>
          <t>Coste previsto (€)</t>
        </is>
      </c>
      <c r="R2" s="2" t="inlineStr">
        <is>
          <t>Coste real (€)</t>
        </is>
      </c>
      <c r="S2" s="2" t="inlineStr">
        <is>
          <t>Desviación (€)</t>
        </is>
      </c>
      <c r="T2" s="2" t="inlineStr">
        <is>
          <t>Comentarios</t>
        </is>
      </c>
    </row>
    <row r="3">
      <c r="A3" s="3" t="inlineStr">
        <is>
          <t>H001</t>
        </is>
      </c>
      <c r="B3" s="3" t="inlineStr">
        <is>
          <t>Implantación ERP</t>
        </is>
      </c>
      <c r="C3" s="3" t="inlineStr">
        <is>
          <t>Análisis</t>
        </is>
      </c>
      <c r="D3" s="4" t="inlineStr">
        <is>
          <t>Kickoff proyecto</t>
        </is>
      </c>
      <c r="E3" s="3" t="inlineStr">
        <is>
          <t>Lucía</t>
        </is>
      </c>
      <c r="F3" s="3" t="inlineStr">
        <is>
          <t>Madrid</t>
        </is>
      </c>
      <c r="G3" s="31" t="n">
        <v>46027</v>
      </c>
      <c r="H3" s="31" t="n">
        <v>46042</v>
      </c>
      <c r="I3" s="32" t="n">
        <v>46040</v>
      </c>
      <c r="J3" s="7" t="inlineStr">
        <is>
          <t>Completado</t>
        </is>
      </c>
      <c r="K3" s="7" t="inlineStr">
        <is>
          <t>Alta</t>
        </is>
      </c>
      <c r="L3" s="4" t="inlineStr">
        <is>
          <t>Presupuesto validado</t>
        </is>
      </c>
      <c r="M3" s="8">
        <f>IF(J3="Completado",1,IF(J3="En curso",0.5,0))</f>
        <v/>
      </c>
      <c r="N3" s="3">
        <f>IF(OR(G3="",H3=""),"",H3-G3+1)</f>
        <v/>
      </c>
      <c r="O3" s="3">
        <f>IF(OR(G3="",I3=""),"",I3-G3+1)</f>
        <v/>
      </c>
      <c r="P3" s="3">
        <f>IF(OR(H3="",I3=""),"",I3-H3)</f>
        <v/>
      </c>
      <c r="Q3" s="33" t="n">
        <v>9500</v>
      </c>
      <c r="R3" s="33" t="n">
        <v>8900</v>
      </c>
      <c r="S3" s="34">
        <f>IF(OR(Q3="",R3=""),"",R3-Q3)</f>
        <v/>
      </c>
      <c r="T3" s="4" t="inlineStr">
        <is>
          <t>Reunión inicial y plan de proyecto cerrado.</t>
        </is>
      </c>
    </row>
    <row r="4">
      <c r="A4" s="11" t="inlineStr">
        <is>
          <t>H002</t>
        </is>
      </c>
      <c r="B4" s="11" t="inlineStr">
        <is>
          <t>Implantación ERP</t>
        </is>
      </c>
      <c r="C4" s="11" t="inlineStr">
        <is>
          <t>Diseño</t>
        </is>
      </c>
      <c r="D4" s="12" t="inlineStr">
        <is>
          <t>Diseño de procesos</t>
        </is>
      </c>
      <c r="E4" s="11" t="inlineStr">
        <is>
          <t>Martín</t>
        </is>
      </c>
      <c r="F4" s="11" t="inlineStr">
        <is>
          <t>Barcelona</t>
        </is>
      </c>
      <c r="G4" s="35" t="n">
        <v>46043</v>
      </c>
      <c r="H4" s="35" t="n">
        <v>46068</v>
      </c>
      <c r="I4" s="32" t="n">
        <v>46073</v>
      </c>
      <c r="J4" s="7" t="inlineStr">
        <is>
          <t>Completado</t>
        </is>
      </c>
      <c r="K4" s="7" t="inlineStr">
        <is>
          <t>Alta</t>
        </is>
      </c>
      <c r="L4" s="12" t="inlineStr">
        <is>
          <t>Kickoff completado</t>
        </is>
      </c>
      <c r="M4" s="14">
        <f>IF(J4="Completado",1,IF(J4="En curso",0.5,0))</f>
        <v/>
      </c>
      <c r="N4" s="11">
        <f>IF(OR(G4="",H4=""),"",H4-G4+1)</f>
        <v/>
      </c>
      <c r="O4" s="11">
        <f>IF(OR(G4="",I4=""),"",I4-G4+1)</f>
        <v/>
      </c>
      <c r="P4" s="11">
        <f>IF(OR(H4="",I4=""),"",I4-H4)</f>
        <v/>
      </c>
      <c r="Q4" s="33" t="n">
        <v>14200</v>
      </c>
      <c r="R4" s="33" t="n">
        <v>15600</v>
      </c>
      <c r="S4" s="36">
        <f>IF(OR(Q4="",R4=""),"",R4-Q4)</f>
        <v/>
      </c>
      <c r="T4" s="12" t="inlineStr">
        <is>
          <t>Retraso por validación de flujos.</t>
        </is>
      </c>
    </row>
    <row r="5">
      <c r="A5" s="3" t="inlineStr">
        <is>
          <t>H003</t>
        </is>
      </c>
      <c r="B5" s="3" t="inlineStr">
        <is>
          <t>Rebranding pyme</t>
        </is>
      </c>
      <c r="C5" s="3" t="inlineStr">
        <is>
          <t>Diseño</t>
        </is>
      </c>
      <c r="D5" s="4" t="inlineStr">
        <is>
          <t>Diseño de logo e identidad</t>
        </is>
      </c>
      <c r="E5" s="3" t="inlineStr">
        <is>
          <t>Sofía</t>
        </is>
      </c>
      <c r="F5" s="3" t="inlineStr">
        <is>
          <t>Valencia</t>
        </is>
      </c>
      <c r="G5" s="31" t="n">
        <v>46054</v>
      </c>
      <c r="H5" s="31" t="n">
        <v>46073</v>
      </c>
      <c r="I5" s="32" t="inlineStr"/>
      <c r="J5" s="7" t="inlineStr">
        <is>
          <t>En curso</t>
        </is>
      </c>
      <c r="K5" s="7" t="inlineStr">
        <is>
          <t>Media</t>
        </is>
      </c>
      <c r="L5" s="4" t="inlineStr">
        <is>
          <t>Diseño aprobado por dirección</t>
        </is>
      </c>
      <c r="M5" s="8">
        <f>IF(J5="Completado",1,IF(J5="En curso",0.5,0))</f>
        <v/>
      </c>
      <c r="N5" s="3">
        <f>IF(OR(G5="",H5=""),"",H5-G5+1)</f>
        <v/>
      </c>
      <c r="O5" s="3">
        <f>IF(OR(G5="",I5=""),"",I5-G5+1)</f>
        <v/>
      </c>
      <c r="P5" s="3">
        <f>IF(OR(H5="",I5=""),"",I5-H5)</f>
        <v/>
      </c>
      <c r="Q5" s="33" t="n">
        <v>5200</v>
      </c>
      <c r="R5" s="33" t="n">
        <v>4800</v>
      </c>
      <c r="S5" s="34">
        <f>IF(OR(Q5="",R5=""),"",R5-Q5)</f>
        <v/>
      </c>
      <c r="T5" s="4" t="inlineStr">
        <is>
          <t>Pendiente segunda revisión con cliente.</t>
        </is>
      </c>
    </row>
    <row r="6">
      <c r="A6" s="11" t="inlineStr">
        <is>
          <t>H004</t>
        </is>
      </c>
      <c r="B6" s="11" t="inlineStr">
        <is>
          <t>Apertura tienda online</t>
        </is>
      </c>
      <c r="C6" s="11" t="inlineStr">
        <is>
          <t>Desarrollo</t>
        </is>
      </c>
      <c r="D6" s="12" t="inlineStr">
        <is>
          <t>Desarrollo plataforma e-commerce</t>
        </is>
      </c>
      <c r="E6" s="11" t="inlineStr">
        <is>
          <t>Hugo</t>
        </is>
      </c>
      <c r="F6" s="11" t="inlineStr">
        <is>
          <t>Sevilla</t>
        </is>
      </c>
      <c r="G6" s="35" t="n">
        <v>46063</v>
      </c>
      <c r="H6" s="35" t="n">
        <v>46111</v>
      </c>
      <c r="I6" s="32" t="inlineStr"/>
      <c r="J6" s="7" t="inlineStr">
        <is>
          <t>En curso</t>
        </is>
      </c>
      <c r="K6" s="7" t="inlineStr">
        <is>
          <t>Alta</t>
        </is>
      </c>
      <c r="L6" s="12" t="inlineStr">
        <is>
          <t>Desarrollo finalizado backend</t>
        </is>
      </c>
      <c r="M6" s="14">
        <f>IF(J6="Completado",1,IF(J6="En curso",0.5,0))</f>
        <v/>
      </c>
      <c r="N6" s="11">
        <f>IF(OR(G6="",H6=""),"",H6-G6+1)</f>
        <v/>
      </c>
      <c r="O6" s="11">
        <f>IF(OR(G6="",I6=""),"",I6-G6+1)</f>
        <v/>
      </c>
      <c r="P6" s="11">
        <f>IF(OR(H6="",I6=""),"",I6-H6)</f>
        <v/>
      </c>
      <c r="Q6" s="33" t="n">
        <v>18500</v>
      </c>
      <c r="R6" s="33" t="n">
        <v>17200</v>
      </c>
      <c r="S6" s="36">
        <f>IF(OR(Q6="",R6=""),"",R6-Q6)</f>
        <v/>
      </c>
      <c r="T6" s="12" t="inlineStr">
        <is>
          <t>Integración de pasarela de pago en curso.</t>
        </is>
      </c>
    </row>
    <row r="7">
      <c r="A7" s="3" t="inlineStr">
        <is>
          <t>H005</t>
        </is>
      </c>
      <c r="B7" s="3" t="inlineStr">
        <is>
          <t>Migración Microsoft 365</t>
        </is>
      </c>
      <c r="C7" s="3" t="inlineStr">
        <is>
          <t>Implantación</t>
        </is>
      </c>
      <c r="D7" s="4" t="inlineStr">
        <is>
          <t>Migración de correo corporativo</t>
        </is>
      </c>
      <c r="E7" s="3" t="inlineStr">
        <is>
          <t>Marta</t>
        </is>
      </c>
      <c r="F7" s="3" t="inlineStr">
        <is>
          <t>Zaragoza</t>
        </is>
      </c>
      <c r="G7" s="31" t="n">
        <v>46082</v>
      </c>
      <c r="H7" s="31" t="n">
        <v>46096</v>
      </c>
      <c r="I7" s="32" t="n">
        <v>46095</v>
      </c>
      <c r="J7" s="7" t="inlineStr">
        <is>
          <t>Completado</t>
        </is>
      </c>
      <c r="K7" s="7" t="inlineStr">
        <is>
          <t>Media</t>
        </is>
      </c>
      <c r="L7" s="4" t="inlineStr">
        <is>
          <t>Presupuesto validado</t>
        </is>
      </c>
      <c r="M7" s="8">
        <f>IF(J7="Completado",1,IF(J7="En curso",0.5,0))</f>
        <v/>
      </c>
      <c r="N7" s="3">
        <f>IF(OR(G7="",H7=""),"",H7-G7+1)</f>
        <v/>
      </c>
      <c r="O7" s="3">
        <f>IF(OR(G7="",I7=""),"",I7-G7+1)</f>
        <v/>
      </c>
      <c r="P7" s="3">
        <f>IF(OR(H7="",I7=""),"",I7-H7)</f>
        <v/>
      </c>
      <c r="Q7" s="33" t="n">
        <v>6300</v>
      </c>
      <c r="R7" s="33" t="n">
        <v>6100</v>
      </c>
      <c r="S7" s="34">
        <f>IF(OR(Q7="",R7=""),"",R7-Q7)</f>
        <v/>
      </c>
      <c r="T7" s="4" t="inlineStr">
        <is>
          <t>Migración sin incidencias relevantes.</t>
        </is>
      </c>
    </row>
    <row r="8">
      <c r="A8" s="11" t="inlineStr">
        <is>
          <t>H006</t>
        </is>
      </c>
      <c r="B8" s="11" t="inlineStr">
        <is>
          <t>Campaña de marketing</t>
        </is>
      </c>
      <c r="C8" s="11" t="inlineStr">
        <is>
          <t>Lanzamiento</t>
        </is>
      </c>
      <c r="D8" s="12" t="inlineStr">
        <is>
          <t>Lanzamiento campaña digital</t>
        </is>
      </c>
      <c r="E8" s="11" t="inlineStr">
        <is>
          <t>Pablo</t>
        </is>
      </c>
      <c r="F8" s="11" t="inlineStr">
        <is>
          <t>Málaga</t>
        </is>
      </c>
      <c r="G8" s="35" t="n">
        <v>46096</v>
      </c>
      <c r="H8" s="35" t="n">
        <v>46113</v>
      </c>
      <c r="I8" s="32" t="inlineStr"/>
      <c r="J8" s="7" t="inlineStr">
        <is>
          <t>Bloqueado</t>
        </is>
      </c>
      <c r="K8" s="7" t="inlineStr">
        <is>
          <t>Alta</t>
        </is>
      </c>
      <c r="L8" s="12" t="inlineStr">
        <is>
          <t>Diseño aprobado</t>
        </is>
      </c>
      <c r="M8" s="14">
        <f>IF(J8="Completado",1,IF(J8="En curso",0.5,0))</f>
        <v/>
      </c>
      <c r="N8" s="11">
        <f>IF(OR(G8="",H8=""),"",H8-G8+1)</f>
        <v/>
      </c>
      <c r="O8" s="11">
        <f>IF(OR(G8="",I8=""),"",I8-G8+1)</f>
        <v/>
      </c>
      <c r="P8" s="11">
        <f>IF(OR(H8="",I8=""),"",I8-H8)</f>
        <v/>
      </c>
      <c r="Q8" s="33" t="n">
        <v>9800</v>
      </c>
      <c r="R8" s="33" t="n">
        <v>0</v>
      </c>
      <c r="S8" s="36">
        <f>IF(OR(Q8="",R8=""),"",R8-Q8)</f>
        <v/>
      </c>
      <c r="T8" s="12" t="inlineStr">
        <is>
          <t>Bloqueado a la espera de aprobación legal.</t>
        </is>
      </c>
    </row>
    <row r="9">
      <c r="A9" s="3" t="inlineStr">
        <is>
          <t>H007</t>
        </is>
      </c>
      <c r="B9" s="3" t="inlineStr">
        <is>
          <t>Renovación web corporativa</t>
        </is>
      </c>
      <c r="C9" s="3" t="inlineStr">
        <is>
          <t>Diseño</t>
        </is>
      </c>
      <c r="D9" s="4" t="inlineStr">
        <is>
          <t>Maquetación de la nueva web</t>
        </is>
      </c>
      <c r="E9" s="3" t="inlineStr">
        <is>
          <t>Carmen</t>
        </is>
      </c>
      <c r="F9" s="3" t="inlineStr">
        <is>
          <t>Bilbao</t>
        </is>
      </c>
      <c r="G9" s="31" t="n">
        <v>46113</v>
      </c>
      <c r="H9" s="31" t="n">
        <v>46132</v>
      </c>
      <c r="I9" s="32" t="n">
        <v>46137</v>
      </c>
      <c r="J9" s="7" t="inlineStr">
        <is>
          <t>Completado</t>
        </is>
      </c>
      <c r="K9" s="7" t="inlineStr">
        <is>
          <t>Media</t>
        </is>
      </c>
      <c r="L9" s="4" t="inlineStr">
        <is>
          <t>Contenidos aprobados</t>
        </is>
      </c>
      <c r="M9" s="8">
        <f>IF(J9="Completado",1,IF(J9="En curso",0.5,0))</f>
        <v/>
      </c>
      <c r="N9" s="3">
        <f>IF(OR(G9="",H9=""),"",H9-G9+1)</f>
        <v/>
      </c>
      <c r="O9" s="3">
        <f>IF(OR(G9="",I9=""),"",I9-G9+1)</f>
        <v/>
      </c>
      <c r="P9" s="3">
        <f>IF(OR(H9="",I9=""),"",I9-H9)</f>
        <v/>
      </c>
      <c r="Q9" s="33" t="n">
        <v>7400</v>
      </c>
      <c r="R9" s="33" t="n">
        <v>8100</v>
      </c>
      <c r="S9" s="34">
        <f>IF(OR(Q9="",R9=""),"",R9-Q9)</f>
        <v/>
      </c>
      <c r="T9" s="4" t="inlineStr">
        <is>
          <t>Retraso por cambios de última hora en textos.</t>
        </is>
      </c>
    </row>
    <row r="10">
      <c r="A10" s="11" t="inlineStr">
        <is>
          <t>H008</t>
        </is>
      </c>
      <c r="B10" s="11" t="inlineStr">
        <is>
          <t>Implantación CRM</t>
        </is>
      </c>
      <c r="C10" s="11" t="inlineStr">
        <is>
          <t>Configuración</t>
        </is>
      </c>
      <c r="D10" s="12" t="inlineStr">
        <is>
          <t>Configuración de módulos CRM</t>
        </is>
      </c>
      <c r="E10" s="11" t="inlineStr">
        <is>
          <t>Javier</t>
        </is>
      </c>
      <c r="F10" s="11" t="inlineStr">
        <is>
          <t>Murcia</t>
        </is>
      </c>
      <c r="G10" s="35" t="n">
        <v>46122</v>
      </c>
      <c r="H10" s="35" t="n">
        <v>46142</v>
      </c>
      <c r="I10" s="32" t="inlineStr"/>
      <c r="J10" s="7" t="inlineStr">
        <is>
          <t>En curso</t>
        </is>
      </c>
      <c r="K10" s="7" t="inlineStr">
        <is>
          <t>Alta</t>
        </is>
      </c>
      <c r="L10" s="12" t="inlineStr">
        <is>
          <t>Desarrollo finalizado</t>
        </is>
      </c>
      <c r="M10" s="14">
        <f>IF(J10="Completado",1,IF(J10="En curso",0.5,0))</f>
        <v/>
      </c>
      <c r="N10" s="11">
        <f>IF(OR(G10="",H10=""),"",H10-G10+1)</f>
        <v/>
      </c>
      <c r="O10" s="11">
        <f>IF(OR(G10="",I10=""),"",I10-G10+1)</f>
        <v/>
      </c>
      <c r="P10" s="11">
        <f>IF(OR(H10="",I10=""),"",I10-H10)</f>
        <v/>
      </c>
      <c r="Q10" s="33" t="n">
        <v>11200</v>
      </c>
      <c r="R10" s="33" t="n">
        <v>10500</v>
      </c>
      <c r="S10" s="36">
        <f>IF(OR(Q10="",R10=""),"",R10-Q10)</f>
        <v/>
      </c>
      <c r="T10" s="12" t="inlineStr">
        <is>
          <t>Pruebas de usuario programadas para la próxima semana.</t>
        </is>
      </c>
    </row>
    <row r="11">
      <c r="A11" s="3" t="inlineStr">
        <is>
          <t>H009</t>
        </is>
      </c>
      <c r="B11" s="3" t="inlineStr">
        <is>
          <t>Auditoría RGPD/LOPDGDD</t>
        </is>
      </c>
      <c r="C11" s="3" t="inlineStr">
        <is>
          <t>Revisión</t>
        </is>
      </c>
      <c r="D11" s="4" t="inlineStr">
        <is>
          <t>Revisión de políticas de privacidad</t>
        </is>
      </c>
      <c r="E11" s="3" t="inlineStr">
        <is>
          <t>Laura</t>
        </is>
      </c>
      <c r="F11" s="3" t="inlineStr">
        <is>
          <t>Alicante</t>
        </is>
      </c>
      <c r="G11" s="31" t="n">
        <v>46143</v>
      </c>
      <c r="H11" s="31" t="n">
        <v>46162</v>
      </c>
      <c r="I11" s="32" t="n">
        <v>46160</v>
      </c>
      <c r="J11" s="7" t="inlineStr">
        <is>
          <t>Completado</t>
        </is>
      </c>
      <c r="K11" s="7" t="inlineStr">
        <is>
          <t>Baja</t>
        </is>
      </c>
      <c r="L11" s="4" t="inlineStr">
        <is>
          <t>Documentación recibida</t>
        </is>
      </c>
      <c r="M11" s="8">
        <f>IF(J11="Completado",1,IF(J11="En curso",0.5,0))</f>
        <v/>
      </c>
      <c r="N11" s="3">
        <f>IF(OR(G11="",H11=""),"",H11-G11+1)</f>
        <v/>
      </c>
      <c r="O11" s="3">
        <f>IF(OR(G11="",I11=""),"",I11-G11+1)</f>
        <v/>
      </c>
      <c r="P11" s="3">
        <f>IF(OR(H11="",I11=""),"",I11-H11)</f>
        <v/>
      </c>
      <c r="Q11" s="33" t="n">
        <v>4100</v>
      </c>
      <c r="R11" s="33" t="n">
        <v>3950</v>
      </c>
      <c r="S11" s="34">
        <f>IF(OR(Q11="",R11=""),"",R11-Q11)</f>
        <v/>
      </c>
      <c r="T11" s="4" t="inlineStr">
        <is>
          <t>Informe de auditoría entregado sin hallazgos críticos.</t>
        </is>
      </c>
    </row>
  </sheetData>
  <mergeCells count="1">
    <mergeCell ref="A1:T1"/>
  </mergeCells>
  <conditionalFormatting sqref="J3:J11">
    <cfRule type="expression" priority="1" dxfId="0" stopIfTrue="1">
      <formula>J3="Completado"</formula>
    </cfRule>
    <cfRule type="expression" priority="2" dxfId="1" stopIfTrue="1">
      <formula>J3="Bloqueado"</formula>
    </cfRule>
  </conditionalFormatting>
  <conditionalFormatting sqref="A3:T11">
    <cfRule type="expression" priority="3" dxfId="2" stopIfTrue="1">
      <formula>$P3&gt;0</formula>
    </cfRule>
  </conditionalFormatting>
  <conditionalFormatting sqref="P3:P11">
    <cfRule type="cellIs" priority="4" operator="greaterThan" dxfId="3">
      <formula>0</formula>
    </cfRule>
    <cfRule type="cellIs" priority="5" operator="lessThan" dxfId="4">
      <formula>0</formula>
    </cfRule>
  </conditionalFormatting>
  <conditionalFormatting sqref="M3:M11">
    <cfRule type="dataBar" priority="6">
      <dataBar>
        <cfvo type="num" val="0"/>
        <cfvo type="num" val="1"/>
        <color rgb="0014B8A6"/>
      </dataBar>
    </cfRule>
  </conditionalFormatting>
  <dataValidations count="2">
    <dataValidation sqref="J3:J50" showErrorMessage="1" showDropDown="0" showInputMessage="1" allowBlank="1" type="list">
      <formula1>"No iniciado,En curso,Bloqueado,Completado"</formula1>
    </dataValidation>
    <dataValidation sqref="K3:K50" showErrorMessage="1" showDropDown="0" showInputMessage="1" allowBlank="1" type="list">
      <formula1>"Alta,Media,Baja"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4" customWidth="1" min="3" max="3"/>
    <col width="16" customWidth="1" min="5" max="5"/>
    <col width="12" customWidth="1" min="6" max="6"/>
    <col width="10" customWidth="1" min="8" max="8"/>
    <col width="18" customWidth="1" min="9" max="9"/>
    <col width="12" customWidth="1" min="10" max="10"/>
  </cols>
  <sheetData>
    <row r="1" ht="26" customHeight="1">
      <c r="A1" s="16" t="inlineStr">
        <is>
          <t>Dashboard Ejecutivo - Cronograma de Hitos</t>
        </is>
      </c>
    </row>
    <row r="2"/>
    <row r="3">
      <c r="A3" s="17" t="inlineStr">
        <is>
          <t>Indicadores clave (KPI)</t>
        </is>
      </c>
      <c r="E3" s="17" t="inlineStr">
        <is>
          <t>Hitos por estado</t>
        </is>
      </c>
      <c r="H3" s="17" t="inlineStr">
        <is>
          <t>Evolución de avance por hito</t>
        </is>
      </c>
    </row>
    <row r="4">
      <c r="A4" s="18" t="inlineStr">
        <is>
          <t>Total de hitos</t>
        </is>
      </c>
      <c r="B4" s="19">
        <f>COUNTA(Hitos!A3:A50)</f>
        <v/>
      </c>
      <c r="E4" s="20" t="inlineStr">
        <is>
          <t>Estado</t>
        </is>
      </c>
      <c r="F4" s="20" t="inlineStr">
        <is>
          <t>Nº hitos</t>
        </is>
      </c>
      <c r="H4" s="20" t="inlineStr">
        <is>
          <t>Hito</t>
        </is>
      </c>
      <c r="I4" s="20" t="inlineStr">
        <is>
          <t>Fecha fin prevista</t>
        </is>
      </c>
      <c r="J4" s="20" t="inlineStr">
        <is>
          <t>% Avance</t>
        </is>
      </c>
    </row>
    <row r="5">
      <c r="A5" s="21" t="inlineStr">
        <is>
          <t>Hitos completados</t>
        </is>
      </c>
      <c r="B5" s="19">
        <f>COUNTIF(Hitos!J3:J50,"Completado")</f>
        <v/>
      </c>
      <c r="E5" s="22" t="inlineStr">
        <is>
          <t>No iniciado</t>
        </is>
      </c>
      <c r="F5" s="23">
        <f>COUNTIF(Hitos!J3:J50,"No iniciado")</f>
        <v/>
      </c>
      <c r="H5" s="22">
        <f>Hitos!A3</f>
        <v/>
      </c>
      <c r="I5" s="37">
        <f>Hitos!H3</f>
        <v/>
      </c>
      <c r="J5" s="25">
        <f>Hitos!M3</f>
        <v/>
      </c>
    </row>
    <row r="6">
      <c r="A6" s="18" t="inlineStr">
        <is>
          <t>Hitos en curso</t>
        </is>
      </c>
      <c r="B6" s="19">
        <f>COUNTIF(Hitos!J3:J50,"En curso")</f>
        <v/>
      </c>
      <c r="E6" s="22" t="inlineStr">
        <is>
          <t>En curso</t>
        </is>
      </c>
      <c r="F6" s="23">
        <f>COUNTIF(Hitos!J3:J50,"En curso")</f>
        <v/>
      </c>
      <c r="H6" s="22">
        <f>Hitos!A4</f>
        <v/>
      </c>
      <c r="I6" s="37">
        <f>Hitos!H4</f>
        <v/>
      </c>
      <c r="J6" s="25">
        <f>Hitos!M4</f>
        <v/>
      </c>
    </row>
    <row r="7">
      <c r="A7" s="21" t="inlineStr">
        <is>
          <t>Hitos bloqueados</t>
        </is>
      </c>
      <c r="B7" s="19">
        <f>COUNTIF(Hitos!J3:J50,"Bloqueado")</f>
        <v/>
      </c>
      <c r="E7" s="22" t="inlineStr">
        <is>
          <t>Bloqueado</t>
        </is>
      </c>
      <c r="F7" s="23">
        <f>COUNTIF(Hitos!J3:J50,"Bloqueado")</f>
        <v/>
      </c>
      <c r="H7" s="22">
        <f>Hitos!A5</f>
        <v/>
      </c>
      <c r="I7" s="37">
        <f>Hitos!H5</f>
        <v/>
      </c>
      <c r="J7" s="25">
        <f>Hitos!M5</f>
        <v/>
      </c>
    </row>
    <row r="8">
      <c r="A8" s="18" t="inlineStr">
        <is>
          <t>% Avance medio</t>
        </is>
      </c>
      <c r="B8" s="26">
        <f>IFERROR(AVERAGE(Hitos!M3:M50),0)</f>
        <v/>
      </c>
      <c r="E8" s="22" t="inlineStr">
        <is>
          <t>Completado</t>
        </is>
      </c>
      <c r="F8" s="23">
        <f>COUNTIF(Hitos!J3:J50,"Completado")</f>
        <v/>
      </c>
      <c r="H8" s="22">
        <f>Hitos!A6</f>
        <v/>
      </c>
      <c r="I8" s="37">
        <f>Hitos!H6</f>
        <v/>
      </c>
      <c r="J8" s="25">
        <f>Hitos!M6</f>
        <v/>
      </c>
    </row>
    <row r="9">
      <c r="A9" s="21" t="inlineStr">
        <is>
          <t>Retraso medio (días)</t>
        </is>
      </c>
      <c r="B9" s="19">
        <f>IFERROR(AVERAGE(Hitos!P3:P50),0)</f>
        <v/>
      </c>
      <c r="H9" s="22">
        <f>Hitos!A7</f>
        <v/>
      </c>
      <c r="I9" s="37">
        <f>Hitos!H7</f>
        <v/>
      </c>
      <c r="J9" s="25">
        <f>Hitos!M7</f>
        <v/>
      </c>
    </row>
    <row r="10">
      <c r="A10" s="18" t="inlineStr">
        <is>
          <t>Desviación total (€)</t>
        </is>
      </c>
      <c r="B10" s="38">
        <f>IFERROR(SUM(Hitos!S3:S50),0)</f>
        <v/>
      </c>
      <c r="H10" s="22">
        <f>Hitos!A8</f>
        <v/>
      </c>
      <c r="I10" s="37">
        <f>Hitos!H8</f>
        <v/>
      </c>
      <c r="J10" s="25">
        <f>Hitos!M8</f>
        <v/>
      </c>
    </row>
    <row r="11">
      <c r="A11" s="21" t="inlineStr">
        <is>
          <t>Coste previsto total (€)</t>
        </is>
      </c>
      <c r="B11" s="38">
        <f>IFERROR(SUM(Hitos!Q3:Q50),0)</f>
        <v/>
      </c>
      <c r="E11" s="17" t="inlineStr">
        <is>
          <t>Hitos por prioridad</t>
        </is>
      </c>
      <c r="H11" s="22">
        <f>Hitos!A9</f>
        <v/>
      </c>
      <c r="I11" s="37">
        <f>Hitos!H9</f>
        <v/>
      </c>
      <c r="J11" s="25">
        <f>Hitos!M9</f>
        <v/>
      </c>
    </row>
    <row r="12">
      <c r="A12" s="18" t="inlineStr">
        <is>
          <t>Coste real total (€)</t>
        </is>
      </c>
      <c r="B12" s="38">
        <f>IFERROR(SUM(Hitos!R3:R50),0)</f>
        <v/>
      </c>
      <c r="E12" s="20" t="inlineStr">
        <is>
          <t>Prioridad</t>
        </is>
      </c>
      <c r="F12" s="20" t="inlineStr">
        <is>
          <t>Nº hitos</t>
        </is>
      </c>
      <c r="H12" s="22">
        <f>Hitos!A10</f>
        <v/>
      </c>
      <c r="I12" s="37">
        <f>Hitos!H10</f>
        <v/>
      </c>
      <c r="J12" s="25">
        <f>Hitos!M10</f>
        <v/>
      </c>
    </row>
    <row r="13">
      <c r="E13" s="22" t="inlineStr">
        <is>
          <t>Alta</t>
        </is>
      </c>
      <c r="F13" s="23">
        <f>COUNTIF(Hitos!K3:K50,"Alta")</f>
        <v/>
      </c>
      <c r="H13" s="22">
        <f>Hitos!A11</f>
        <v/>
      </c>
      <c r="I13" s="37">
        <f>Hitos!H11</f>
        <v/>
      </c>
      <c r="J13" s="25">
        <f>Hitos!M11</f>
        <v/>
      </c>
    </row>
    <row r="14">
      <c r="E14" s="22" t="inlineStr">
        <is>
          <t>Media</t>
        </is>
      </c>
      <c r="F14" s="23">
        <f>COUNTIF(Hitos!K3:K50,"Media")</f>
        <v/>
      </c>
    </row>
    <row r="15">
      <c r="E15" s="22" t="inlineStr">
        <is>
          <t>Baja</t>
        </is>
      </c>
      <c r="F15" s="23">
        <f>COUNTIF(Hitos!K3:K50,"Baja")</f>
        <v/>
      </c>
    </row>
  </sheetData>
  <mergeCells count="5">
    <mergeCell ref="A1:H1"/>
    <mergeCell ref="A3:C3"/>
    <mergeCell ref="E3:F3"/>
    <mergeCell ref="E11:F11"/>
    <mergeCell ref="H3:J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width="24" customWidth="1" min="1" max="1"/>
    <col width="90" customWidth="1" min="2" max="2"/>
  </cols>
  <sheetData>
    <row r="1" ht="26" customHeight="1">
      <c r="A1" s="16" t="inlineStr">
        <is>
          <t>Instrucciones de uso del cronograma</t>
        </is>
      </c>
    </row>
    <row r="2"/>
    <row r="3" ht="45" customHeight="1">
      <c r="A3" s="28" t="inlineStr">
        <is>
          <t>1. Hoja Hitos</t>
        </is>
      </c>
      <c r="B3" s="29" t="inlineStr">
        <is>
          <t>Registra un hito por fila. Actualiza semanalmente las fechas reales, el estado y los costes. Las columnas de días, retraso, % avance y desviación se calculan automáticamente.</t>
        </is>
      </c>
    </row>
    <row r="4"/>
    <row r="5" ht="45" customHeight="1">
      <c r="A5" s="28" t="inlineStr">
        <is>
          <t>2. Actualización de fechas</t>
        </is>
      </c>
      <c r="B5" s="29" t="inlineStr">
        <is>
          <t>Usa siempre el formato español DD/MM/AAAA. La 'Fecha fin real' se rellena solo cuando el hito avanza o finaliza; si se deja en blanco, las fórmulas de días reales y retraso no se calculan.</t>
        </is>
      </c>
    </row>
    <row r="6"/>
    <row r="7" ht="45" customHeight="1">
      <c r="A7" s="28" t="inlineStr">
        <is>
          <t>3. Estado del hito</t>
        </is>
      </c>
      <c r="B7" s="29" t="inlineStr">
        <is>
          <t>Selecciona uno de los valores de la lista desplegable: No iniciado, En curso, Bloqueado o Completado. El % de avance se recalcula automáticamente según el estado elegido.</t>
        </is>
      </c>
    </row>
    <row r="8"/>
    <row r="9" ht="45" customHeight="1">
      <c r="A9" s="28" t="inlineStr">
        <is>
          <t>4. Prioridad</t>
        </is>
      </c>
      <c r="B9" s="29" t="inlineStr">
        <is>
          <t>Selecciona Alta, Media o Baja según la importancia y urgencia del hito dentro del proyecto.</t>
        </is>
      </c>
    </row>
    <row r="10"/>
    <row r="11" ht="45" customHeight="1">
      <c r="A11" s="28" t="inlineStr">
        <is>
          <t>5. Costes</t>
        </is>
      </c>
      <c r="B11" s="29" t="inlineStr">
        <is>
          <t>Introduce el coste previsto y el coste real en euros (formato 1.234,56 €). La desviación se calcula automáticamente como coste real menos coste previsto.</t>
        </is>
      </c>
    </row>
    <row r="12"/>
    <row r="13" ht="45" customHeight="1">
      <c r="A13" s="28" t="inlineStr">
        <is>
          <t>6. Colores y formato condicional</t>
        </is>
      </c>
      <c r="B13" s="29" t="inlineStr">
        <is>
          <t>Verde: hito completado. Rojo: hito bloqueado o con retraso positivo. Barra de datos en % Avance: indica visualmente el progreso de cada hito.</t>
        </is>
      </c>
    </row>
    <row r="14"/>
    <row r="15" ht="45" customHeight="1">
      <c r="A15" s="28" t="inlineStr">
        <is>
          <t>7. Hoja Resumen</t>
        </is>
      </c>
      <c r="B15" s="29" t="inlineStr">
        <is>
          <t>Total de hitos: número total de filas registradas. Hitos completados/en curso/bloqueados: recuento por estado. % Avance medio: media del progreso de todos los hitos. Retraso medio: media de días de retraso. Desviación total: diferencia acumulada entre coste real y previsto. Coste previsto/real total: sumas de las columnas correspondientes.</t>
        </is>
      </c>
    </row>
    <row r="16"/>
    <row r="17" ht="45" customHeight="1">
      <c r="A17" s="28" t="inlineStr">
        <is>
          <t>8. Recomendaciones</t>
        </is>
      </c>
      <c r="B17" s="29" t="inlineStr">
        <is>
          <t>Mantén una única fila por hito, actualiza el avance semanalmente y revisa la hoja Resumen antes de cada reunión de seguimiento del proyecto.</t>
        </is>
      </c>
    </row>
    <row r="18"/>
    <row r="19"/>
    <row r="20">
      <c r="A20" s="17" t="inlineStr">
        <is>
          <t>Leyenda de estados</t>
        </is>
      </c>
    </row>
    <row r="21">
      <c r="A21" s="20" t="inlineStr">
        <is>
          <t>No iniciado</t>
        </is>
      </c>
      <c r="B21" s="30" t="inlineStr">
        <is>
          <t>El hito aún no ha comenzado.</t>
        </is>
      </c>
    </row>
    <row r="22">
      <c r="A22" s="20" t="inlineStr">
        <is>
          <t>En curso</t>
        </is>
      </c>
      <c r="B22" s="30" t="inlineStr">
        <is>
          <t>El hito está actualmente en desarrollo (50% de avance por defecto).</t>
        </is>
      </c>
    </row>
    <row r="23">
      <c r="A23" s="20" t="inlineStr">
        <is>
          <t>Bloqueado</t>
        </is>
      </c>
      <c r="B23" s="30" t="inlineStr">
        <is>
          <t>El hito no puede avanzar por una dependencia o incidencia pendiente.</t>
        </is>
      </c>
    </row>
    <row r="24">
      <c r="A24" s="20" t="inlineStr">
        <is>
          <t>Completado</t>
        </is>
      </c>
      <c r="B24" s="30" t="inlineStr">
        <is>
          <t>El hito ha finalizado correctamente (100% de avance).</t>
        </is>
      </c>
    </row>
  </sheetData>
  <mergeCells count="2">
    <mergeCell ref="A1:B1"/>
    <mergeCell ref="A20:B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2026-07-07T10:04:06Z</dcterms:created>
  <dcterms:modified xmlns:dcterms="http://purl.org/dc/terms/" xmlns:xsi="http://www.w3.org/2001/XMLSchema-instance" xsi:type="dcterms:W3CDTF">2026-07-07T10:04:06Z</dcterms:modified>
</cp:coreProperties>
</file>