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z RACI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Catálogo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E293B"/>
      <sz val="16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1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/>
    </xf>
    <xf numFmtId="0" fontId="1" fillId="6" borderId="0" pivotButton="0" quotePrefix="0" xfId="0"/>
    <xf numFmtId="0" fontId="0" fillId="3" borderId="1" pivotButton="0" quotePrefix="0" xfId="0"/>
    <xf numFmtId="0" fontId="0" fillId="5" borderId="1" pivotButton="0" quotePrefix="0" xfId="0"/>
    <xf numFmtId="1" fontId="0" fillId="5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ont>
        <b val="1"/>
        <color rgb="007F1D1D"/>
      </font>
      <fill>
        <patternFill patternType="solid">
          <fgColor rgb="00FCA5A5"/>
        </patternFill>
      </fill>
    </dxf>
    <dxf>
      <font>
        <b val="1"/>
        <color rgb="00FFFFFF"/>
      </font>
      <fill>
        <patternFill patternType="solid">
          <fgColor rgb="00F59E0B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  <dxf>
      <font>
        <b val="1"/>
        <color rgb="00FFFFFF"/>
      </font>
      <fill>
        <patternFill patternType="solid">
          <fgColor rgb="0016A34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Nº de tareas por área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'Resumen'!E3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'Resumen'!$D$4:$D$10</f>
            </numRef>
          </cat>
          <val>
            <numRef>
              <f>'Resumen'!$E$4:$E$10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Área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Tareas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estados</a:t>
            </a:r>
          </a:p>
        </rich>
      </tx>
    </title>
    <plotArea>
      <pieChart>
        <varyColors val="1"/>
        <ser>
          <idx val="0"/>
          <order val="0"/>
          <tx>
            <strRef>
              <f>'Resumen'!B13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0EA5E9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'Resumen'!$A$14:$A$17</f>
            </numRef>
          </cat>
          <val>
            <numRef>
              <f>'Resumen'!$B$14:$B$17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Nº de tareas por responsable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'Resumen'!E13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'Resumen'!$D$14:$D$22</f>
            </numRef>
          </cat>
          <val>
            <numRef>
              <f>'Resumen'!$E$14:$E$22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Responsable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Tareas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13</col>
      <colOff>0</colOff>
      <row>2</row>
      <rowOff>0</rowOff>
    </from>
    <ext cx="540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9" customWidth="1" min="1" max="1"/>
    <col width="28" customWidth="1" min="2" max="2"/>
    <col width="13" customWidth="1" min="3" max="3"/>
    <col width="22" customWidth="1" min="4" max="4"/>
    <col width="30" customWidth="1" min="5" max="5"/>
    <col width="18" customWidth="1" min="6" max="6"/>
    <col width="20" customWidth="1" min="7" max="7"/>
    <col width="18" customWidth="1" min="8" max="8"/>
    <col width="16" customWidth="1" min="9" max="9"/>
    <col width="13" customWidth="1" min="10" max="10"/>
    <col width="13" customWidth="1" min="11" max="11"/>
    <col width="13" customWidth="1" min="12" max="12"/>
    <col width="11" customWidth="1" min="13" max="13"/>
    <col width="10" customWidth="1" min="14" max="14"/>
    <col width="13" customWidth="1" min="15" max="15"/>
    <col width="18" customWidth="1" min="16" max="16"/>
    <col width="12" customWidth="1" min="17" max="17"/>
    <col width="30" customWidth="1" min="18" max="18"/>
  </cols>
  <sheetData>
    <row r="1" ht="32" customHeight="1">
      <c r="A1" s="1" t="inlineStr">
        <is>
          <t>ID Tarea</t>
        </is>
      </c>
      <c r="B1" s="1" t="inlineStr">
        <is>
          <t>Proyecto</t>
        </is>
      </c>
      <c r="C1" s="1" t="inlineStr">
        <is>
          <t>Área</t>
        </is>
      </c>
      <c r="D1" s="1" t="inlineStr">
        <is>
          <t>Proceso / Entregable</t>
        </is>
      </c>
      <c r="E1" s="1" t="inlineStr">
        <is>
          <t>Tarea</t>
        </is>
      </c>
      <c r="F1" s="1" t="inlineStr">
        <is>
          <t>Responsable (R)</t>
        </is>
      </c>
      <c r="G1" s="1" t="inlineStr">
        <is>
          <t>Aprobador (A)</t>
        </is>
      </c>
      <c r="H1" s="1" t="inlineStr">
        <is>
          <t>Consultado (C)</t>
        </is>
      </c>
      <c r="I1" s="1" t="inlineStr">
        <is>
          <t>Informado (I)</t>
        </is>
      </c>
      <c r="J1" s="1" t="inlineStr">
        <is>
          <t>Fecha inicio</t>
        </is>
      </c>
      <c r="K1" s="1" t="inlineStr">
        <is>
          <t>Fecha fin</t>
        </is>
      </c>
      <c r="L1" s="1" t="inlineStr">
        <is>
          <t>Estado</t>
        </is>
      </c>
      <c r="M1" s="1" t="inlineStr">
        <is>
          <t>Prioridad</t>
        </is>
      </c>
      <c r="N1" s="1" t="inlineStr">
        <is>
          <t>% Avance</t>
        </is>
      </c>
      <c r="O1" s="1" t="inlineStr">
        <is>
          <t>Días restantes</t>
        </is>
      </c>
      <c r="P1" s="1" t="inlineStr">
        <is>
          <t>Control A</t>
        </is>
      </c>
      <c r="Q1" s="1" t="inlineStr">
        <is>
          <t>Control R</t>
        </is>
      </c>
      <c r="R1" s="1" t="inlineStr">
        <is>
          <t>Observaciones</t>
        </is>
      </c>
    </row>
    <row r="2">
      <c r="A2" s="2" t="inlineStr">
        <is>
          <t>T-001</t>
        </is>
      </c>
      <c r="B2" s="3" t="inlineStr">
        <is>
          <t>Implantación Proceso Interno PYME</t>
        </is>
      </c>
      <c r="C2" s="2" t="inlineStr">
        <is>
          <t>RR. HH.</t>
        </is>
      </c>
      <c r="D2" s="3" t="inlineStr">
        <is>
          <t>Definición de alcance</t>
        </is>
      </c>
      <c r="E2" s="3" t="inlineStr">
        <is>
          <t>Definición de alcance del proyecto</t>
        </is>
      </c>
      <c r="F2" s="4" t="inlineStr">
        <is>
          <t>Lucía Fernández</t>
        </is>
      </c>
      <c r="G2" s="4" t="inlineStr">
        <is>
          <t>Martín Gómez</t>
        </is>
      </c>
      <c r="H2" s="4" t="inlineStr">
        <is>
          <t>Sofía Navarro</t>
        </is>
      </c>
      <c r="I2" s="4" t="inlineStr">
        <is>
          <t>Hugo Martínez</t>
        </is>
      </c>
      <c r="J2" s="23" t="n">
        <v>46027</v>
      </c>
      <c r="K2" s="23" t="n">
        <v>46037</v>
      </c>
      <c r="L2" s="4" t="inlineStr">
        <is>
          <t>Completada</t>
        </is>
      </c>
      <c r="M2" s="4" t="inlineStr">
        <is>
          <t>Alta</t>
        </is>
      </c>
      <c r="N2" s="6">
        <f>IF(L2="Completada",1,IF(L2="En curso",0.5,0))</f>
        <v/>
      </c>
      <c r="O2" s="7">
        <f>IF(K2="","",K2-TODAY())</f>
        <v/>
      </c>
      <c r="P2" s="2">
        <f>IF(G2="","Revisar - Falta A",IF(ISNUMBER(FIND(",",G2)),"Revisar - Multiple A","OK"))</f>
        <v/>
      </c>
      <c r="Q2" s="2">
        <f>IF(F2="","Falta R","OK")</f>
        <v/>
      </c>
      <c r="R2" s="8" t="inlineStr">
        <is>
          <t>Alcance validado por dirección</t>
        </is>
      </c>
    </row>
    <row r="3">
      <c r="A3" s="9" t="inlineStr">
        <is>
          <t>T-002</t>
        </is>
      </c>
      <c r="B3" s="10" t="inlineStr">
        <is>
          <t>Implantación Proceso Interno PYME</t>
        </is>
      </c>
      <c r="C3" s="9" t="inlineStr">
        <is>
          <t>Legal</t>
        </is>
      </c>
      <c r="D3" s="10" t="inlineStr">
        <is>
          <t>Cumplimiento normativo</t>
        </is>
      </c>
      <c r="E3" s="10" t="inlineStr">
        <is>
          <t>Revisión legal RGPD/LOPDGDD</t>
        </is>
      </c>
      <c r="F3" s="4" t="inlineStr">
        <is>
          <t>Marta Ruiz</t>
        </is>
      </c>
      <c r="G3" s="4" t="inlineStr">
        <is>
          <t>Pablo Sánchez</t>
        </is>
      </c>
      <c r="H3" s="4" t="inlineStr">
        <is>
          <t>Carmen López</t>
        </is>
      </c>
      <c r="I3" s="4" t="inlineStr">
        <is>
          <t>Javier Torres</t>
        </is>
      </c>
      <c r="J3" s="24" t="n">
        <v>46032</v>
      </c>
      <c r="K3" s="24" t="n">
        <v>46047</v>
      </c>
      <c r="L3" s="4" t="inlineStr">
        <is>
          <t>Completada</t>
        </is>
      </c>
      <c r="M3" s="4" t="inlineStr">
        <is>
          <t>Alta</t>
        </is>
      </c>
      <c r="N3" s="12">
        <f>IF(L3="Completada",1,IF(L3="En curso",0.5,0))</f>
        <v/>
      </c>
      <c r="O3" s="13">
        <f>IF(K3="","",K3-TODAY())</f>
        <v/>
      </c>
      <c r="P3" s="14">
        <f>IF(G3="","Revisar - Falta A",IF(ISNUMBER(FIND(",",G3)),"Revisar - Multiple A","OK"))</f>
        <v/>
      </c>
      <c r="Q3" s="14">
        <f>IF(F3="","Falta R","OK")</f>
        <v/>
      </c>
      <c r="R3" s="8" t="inlineStr">
        <is>
          <t>Revisado por asesoría externa</t>
        </is>
      </c>
    </row>
    <row r="4">
      <c r="A4" s="2" t="inlineStr">
        <is>
          <t>T-003</t>
        </is>
      </c>
      <c r="B4" s="3" t="inlineStr">
        <is>
          <t>Implantación Proceso Interno PYME</t>
        </is>
      </c>
      <c r="C4" s="2" t="inlineStr">
        <is>
          <t>Operaciones</t>
        </is>
      </c>
      <c r="D4" s="3" t="inlineStr">
        <is>
          <t>Diseño de proceso</t>
        </is>
      </c>
      <c r="E4" s="3" t="inlineStr">
        <is>
          <t>Diseño del flujo operativo</t>
        </is>
      </c>
      <c r="F4" s="4" t="inlineStr">
        <is>
          <t>Hugo Martínez</t>
        </is>
      </c>
      <c r="G4" s="4" t="inlineStr"/>
      <c r="H4" s="4" t="inlineStr">
        <is>
          <t>Lucía Fernández</t>
        </is>
      </c>
      <c r="I4" s="4" t="inlineStr">
        <is>
          <t>Laura Gil</t>
        </is>
      </c>
      <c r="J4" s="23" t="n">
        <v>46042</v>
      </c>
      <c r="K4" s="23" t="n">
        <v>46058</v>
      </c>
      <c r="L4" s="4" t="inlineStr">
        <is>
          <t>En curso</t>
        </is>
      </c>
      <c r="M4" s="4" t="inlineStr">
        <is>
          <t>Media</t>
        </is>
      </c>
      <c r="N4" s="6">
        <f>IF(L4="Completada",1,IF(L4="En curso",0.5,0))</f>
        <v/>
      </c>
      <c r="O4" s="7">
        <f>IF(K4="","",K4-TODAY())</f>
        <v/>
      </c>
      <c r="P4" s="2">
        <f>IF(G4="","Revisar - Falta A",IF(ISNUMBER(FIND(",",G4)),"Revisar - Multiple A","OK"))</f>
        <v/>
      </c>
      <c r="Q4" s="2">
        <f>IF(F4="","Falta R","OK")</f>
        <v/>
      </c>
      <c r="R4" s="8" t="inlineStr">
        <is>
          <t>Pendiente de aprobación</t>
        </is>
      </c>
    </row>
    <row r="5">
      <c r="A5" s="9" t="inlineStr">
        <is>
          <t>T-004</t>
        </is>
      </c>
      <c r="B5" s="10" t="inlineStr">
        <is>
          <t>Implantación Proceso Interno PYME</t>
        </is>
      </c>
      <c r="C5" s="9" t="inlineStr">
        <is>
          <t>IT</t>
        </is>
      </c>
      <c r="D5" s="10" t="inlineStr">
        <is>
          <t>Configuración técnica</t>
        </is>
      </c>
      <c r="E5" s="10" t="inlineStr">
        <is>
          <t>Configuración de herramienta</t>
        </is>
      </c>
      <c r="F5" s="4" t="inlineStr">
        <is>
          <t>Javier Torres</t>
        </is>
      </c>
      <c r="G5" s="4" t="inlineStr">
        <is>
          <t>Martín Gómez, Pablo Sánchez</t>
        </is>
      </c>
      <c r="H5" s="4" t="inlineStr">
        <is>
          <t>Carmen López</t>
        </is>
      </c>
      <c r="I5" s="4" t="inlineStr">
        <is>
          <t>Sofía Navarro</t>
        </is>
      </c>
      <c r="J5" s="24" t="n">
        <v>46054</v>
      </c>
      <c r="K5" s="24" t="n">
        <v>46073</v>
      </c>
      <c r="L5" s="4" t="inlineStr">
        <is>
          <t>En curso</t>
        </is>
      </c>
      <c r="M5" s="4" t="inlineStr">
        <is>
          <t>Alta</t>
        </is>
      </c>
      <c r="N5" s="12">
        <f>IF(L5="Completada",1,IF(L5="En curso",0.5,0))</f>
        <v/>
      </c>
      <c r="O5" s="13">
        <f>IF(K5="","",K5-TODAY())</f>
        <v/>
      </c>
      <c r="P5" s="14">
        <f>IF(G5="","Revisar - Falta A",IF(ISNUMBER(FIND(",",G5)),"Revisar - Multiple A","OK"))</f>
        <v/>
      </c>
      <c r="Q5" s="14">
        <f>IF(F5="","Falta R","OK")</f>
        <v/>
      </c>
      <c r="R5" s="8" t="inlineStr">
        <is>
          <t>Doble aprobación detectada</t>
        </is>
      </c>
    </row>
    <row r="6">
      <c r="A6" s="2" t="inlineStr">
        <is>
          <t>T-005</t>
        </is>
      </c>
      <c r="B6" s="3" t="inlineStr">
        <is>
          <t>Implantación Proceso Interno PYME</t>
        </is>
      </c>
      <c r="C6" s="2" t="inlineStr">
        <is>
          <t>RR. HH.</t>
        </is>
      </c>
      <c r="D6" s="3" t="inlineStr">
        <is>
          <t>Formación</t>
        </is>
      </c>
      <c r="E6" s="3" t="inlineStr">
        <is>
          <t>Formación de usuarios</t>
        </is>
      </c>
      <c r="F6" s="4" t="inlineStr"/>
      <c r="G6" s="4" t="inlineStr">
        <is>
          <t>Lucía Fernández</t>
        </is>
      </c>
      <c r="H6" s="4" t="inlineStr">
        <is>
          <t>Marta Ruiz</t>
        </is>
      </c>
      <c r="I6" s="4" t="inlineStr">
        <is>
          <t>Hugo Martínez</t>
        </is>
      </c>
      <c r="J6" s="23" t="n">
        <v>46068</v>
      </c>
      <c r="K6" s="23" t="n">
        <v>46081</v>
      </c>
      <c r="L6" s="4" t="inlineStr">
        <is>
          <t>Pendiente</t>
        </is>
      </c>
      <c r="M6" s="4" t="inlineStr">
        <is>
          <t>Media</t>
        </is>
      </c>
      <c r="N6" s="6">
        <f>IF(L6="Completada",1,IF(L6="En curso",0.5,0))</f>
        <v/>
      </c>
      <c r="O6" s="7">
        <f>IF(K6="","",K6-TODAY())</f>
        <v/>
      </c>
      <c r="P6" s="2">
        <f>IF(G6="","Revisar - Falta A",IF(ISNUMBER(FIND(",",G6)),"Revisar - Multiple A","OK"))</f>
        <v/>
      </c>
      <c r="Q6" s="2">
        <f>IF(F6="","Falta R","OK")</f>
        <v/>
      </c>
      <c r="R6" s="8" t="inlineStr">
        <is>
          <t>Falta asignar responsable</t>
        </is>
      </c>
    </row>
    <row r="7">
      <c r="A7" s="9" t="inlineStr">
        <is>
          <t>T-006</t>
        </is>
      </c>
      <c r="B7" s="10" t="inlineStr">
        <is>
          <t>Implantación Proceso Interno PYME</t>
        </is>
      </c>
      <c r="C7" s="9" t="inlineStr">
        <is>
          <t>Operaciones</t>
        </is>
      </c>
      <c r="D7" s="10" t="inlineStr">
        <is>
          <t>Validación</t>
        </is>
      </c>
      <c r="E7" s="10" t="inlineStr">
        <is>
          <t>Validación final</t>
        </is>
      </c>
      <c r="F7" s="4" t="inlineStr">
        <is>
          <t>Sofía Navarro</t>
        </is>
      </c>
      <c r="G7" s="4" t="inlineStr">
        <is>
          <t>Carmen López</t>
        </is>
      </c>
      <c r="H7" s="4" t="inlineStr">
        <is>
          <t>Javier Torres</t>
        </is>
      </c>
      <c r="I7" s="4" t="inlineStr">
        <is>
          <t>Pablo Sánchez</t>
        </is>
      </c>
      <c r="J7" s="24" t="n">
        <v>46082</v>
      </c>
      <c r="K7" s="24" t="n">
        <v>46091</v>
      </c>
      <c r="L7" s="4" t="inlineStr">
        <is>
          <t>Pendiente</t>
        </is>
      </c>
      <c r="M7" s="4" t="inlineStr">
        <is>
          <t>Alta</t>
        </is>
      </c>
      <c r="N7" s="12">
        <f>IF(L7="Completada",1,IF(L7="En curso",0.5,0))</f>
        <v/>
      </c>
      <c r="O7" s="13">
        <f>IF(K7="","",K7-TODAY())</f>
        <v/>
      </c>
      <c r="P7" s="14">
        <f>IF(G7="","Revisar - Falta A",IF(ISNUMBER(FIND(",",G7)),"Revisar - Multiple A","OK"))</f>
        <v/>
      </c>
      <c r="Q7" s="14">
        <f>IF(F7="","Falta R","OK")</f>
        <v/>
      </c>
      <c r="R7" s="8" t="inlineStr">
        <is>
          <t>Requiere entorno de pruebas</t>
        </is>
      </c>
    </row>
    <row r="8">
      <c r="A8" s="2" t="inlineStr">
        <is>
          <t>T-007</t>
        </is>
      </c>
      <c r="B8" s="3" t="inlineStr">
        <is>
          <t>Implantación Proceso Interno PYME</t>
        </is>
      </c>
      <c r="C8" s="2" t="inlineStr">
        <is>
          <t>Comercial</t>
        </is>
      </c>
      <c r="D8" s="3" t="inlineStr">
        <is>
          <t>Despliegue</t>
        </is>
      </c>
      <c r="E8" s="3" t="inlineStr">
        <is>
          <t>Puesta en marcha</t>
        </is>
      </c>
      <c r="F8" s="4" t="inlineStr">
        <is>
          <t>Pablo Sánchez</t>
        </is>
      </c>
      <c r="G8" s="4" t="inlineStr">
        <is>
          <t>Hugo Martínez</t>
        </is>
      </c>
      <c r="H8" s="4" t="inlineStr">
        <is>
          <t>Laura Gil</t>
        </is>
      </c>
      <c r="I8" s="4" t="inlineStr">
        <is>
          <t>Lucía Fernández</t>
        </is>
      </c>
      <c r="J8" s="23" t="n">
        <v>46092</v>
      </c>
      <c r="K8" s="23" t="n">
        <v>46101</v>
      </c>
      <c r="L8" s="4" t="inlineStr">
        <is>
          <t>Pendiente</t>
        </is>
      </c>
      <c r="M8" s="4" t="inlineStr">
        <is>
          <t>Alta</t>
        </is>
      </c>
      <c r="N8" s="6">
        <f>IF(L8="Completada",1,IF(L8="En curso",0.5,0))</f>
        <v/>
      </c>
      <c r="O8" s="7">
        <f>IF(K8="","",K8-TODAY())</f>
        <v/>
      </c>
      <c r="P8" s="2">
        <f>IF(G8="","Revisar - Falta A",IF(ISNUMBER(FIND(",",G8)),"Revisar - Multiple A","OK"))</f>
        <v/>
      </c>
      <c r="Q8" s="2">
        <f>IF(F8="","Falta R","OK")</f>
        <v/>
      </c>
      <c r="R8" s="8" t="inlineStr">
        <is>
          <t>Coordinar con equipo comercial</t>
        </is>
      </c>
    </row>
    <row r="9">
      <c r="A9" s="9" t="inlineStr">
        <is>
          <t>T-008</t>
        </is>
      </c>
      <c r="B9" s="10" t="inlineStr">
        <is>
          <t>Implantación Proceso Interno PYME</t>
        </is>
      </c>
      <c r="C9" s="9" t="inlineStr">
        <is>
          <t>Finanzas</t>
        </is>
      </c>
      <c r="D9" s="10" t="inlineStr">
        <is>
          <t>Control</t>
        </is>
      </c>
      <c r="E9" s="10" t="inlineStr">
        <is>
          <t>Seguimiento KPI</t>
        </is>
      </c>
      <c r="F9" s="4" t="inlineStr">
        <is>
          <t>Carmen López</t>
        </is>
      </c>
      <c r="G9" s="4" t="inlineStr">
        <is>
          <t>Marta Ruiz</t>
        </is>
      </c>
      <c r="H9" s="4" t="inlineStr">
        <is>
          <t>Sofía Navarro</t>
        </is>
      </c>
      <c r="I9" s="4" t="inlineStr">
        <is>
          <t>Javier Torres</t>
        </is>
      </c>
      <c r="J9" s="24" t="n">
        <v>46102</v>
      </c>
      <c r="K9" s="24" t="n">
        <v>46127</v>
      </c>
      <c r="L9" s="4" t="inlineStr">
        <is>
          <t>Bloqueada</t>
        </is>
      </c>
      <c r="M9" s="4" t="inlineStr">
        <is>
          <t>Media</t>
        </is>
      </c>
      <c r="N9" s="12">
        <f>IF(L9="Completada",1,IF(L9="En curso",0.5,0))</f>
        <v/>
      </c>
      <c r="O9" s="13">
        <f>IF(K9="","",K9-TODAY())</f>
        <v/>
      </c>
      <c r="P9" s="14">
        <f>IF(G9="","Revisar - Falta A",IF(ISNUMBER(FIND(",",G9)),"Revisar - Multiple A","OK"))</f>
        <v/>
      </c>
      <c r="Q9" s="14">
        <f>IF(F9="","Falta R","OK")</f>
        <v/>
      </c>
      <c r="R9" s="8" t="inlineStr">
        <is>
          <t>Bloqueada por falta de datos</t>
        </is>
      </c>
    </row>
    <row r="10">
      <c r="A10" s="2" t="inlineStr">
        <is>
          <t>T-009</t>
        </is>
      </c>
      <c r="B10" s="3" t="inlineStr">
        <is>
          <t>Implantación Proceso Interno PYME</t>
        </is>
      </c>
      <c r="C10" s="2" t="inlineStr">
        <is>
          <t>Marketing</t>
        </is>
      </c>
      <c r="D10" s="3" t="inlineStr">
        <is>
          <t>Cierre</t>
        </is>
      </c>
      <c r="E10" s="3" t="inlineStr">
        <is>
          <t>Cierre de proyecto</t>
        </is>
      </c>
      <c r="F10" s="4" t="inlineStr">
        <is>
          <t>Laura Gil</t>
        </is>
      </c>
      <c r="G10" s="4" t="inlineStr">
        <is>
          <t>Javier Torres</t>
        </is>
      </c>
      <c r="H10" s="4" t="inlineStr">
        <is>
          <t>Pablo Sánchez</t>
        </is>
      </c>
      <c r="I10" s="4" t="inlineStr">
        <is>
          <t>Marta Ruiz</t>
        </is>
      </c>
      <c r="J10" s="23" t="n">
        <v>46128</v>
      </c>
      <c r="K10" s="23" t="n">
        <v>46142</v>
      </c>
      <c r="L10" s="4" t="inlineStr">
        <is>
          <t>Pendiente</t>
        </is>
      </c>
      <c r="M10" s="4" t="inlineStr">
        <is>
          <t>Baja</t>
        </is>
      </c>
      <c r="N10" s="6">
        <f>IF(L10="Completada",1,IF(L10="En curso",0.5,0))</f>
        <v/>
      </c>
      <c r="O10" s="7">
        <f>IF(K10="","",K10-TODAY())</f>
        <v/>
      </c>
      <c r="P10" s="2">
        <f>IF(G10="","Revisar - Falta A",IF(ISNUMBER(FIND(",",G10)),"Revisar - Multiple A","OK"))</f>
        <v/>
      </c>
      <c r="Q10" s="2">
        <f>IF(F10="","Falta R","OK")</f>
        <v/>
      </c>
      <c r="R10" s="8" t="inlineStr">
        <is>
          <t>Elaborar informe final</t>
        </is>
      </c>
    </row>
  </sheetData>
  <conditionalFormatting sqref="G2:G10">
    <cfRule type="expression" priority="1" dxfId="0" stopIfTrue="1">
      <formula>G2=""</formula>
    </cfRule>
    <cfRule type="expression" priority="2" dxfId="0" stopIfTrue="1">
      <formula>ISNUMBER(FIND(",",G2))</formula>
    </cfRule>
  </conditionalFormatting>
  <conditionalFormatting sqref="F2:F10">
    <cfRule type="expression" priority="3" dxfId="1" stopIfTrue="1">
      <formula>F2=""</formula>
    </cfRule>
  </conditionalFormatting>
  <conditionalFormatting sqref="P2:P10">
    <cfRule type="expression" priority="4" dxfId="2">
      <formula>LEFT(P2,7)="Revisar"</formula>
    </cfRule>
    <cfRule type="expression" priority="5" dxfId="3">
      <formula>P2="OK"</formula>
    </cfRule>
  </conditionalFormatting>
  <conditionalFormatting sqref="Q2:Q10">
    <cfRule type="expression" priority="6" dxfId="2">
      <formula>Q2="Falta R"</formula>
    </cfRule>
    <cfRule type="expression" priority="7" dxfId="3">
      <formula>Q2="OK"</formula>
    </cfRule>
  </conditionalFormatting>
  <dataValidations count="4">
    <dataValidation sqref="C2:C10" showErrorMessage="1" showInputMessage="1" allowBlank="1" type="list">
      <formula1>=Catálogos!$A$2:$A$8</formula1>
    </dataValidation>
    <dataValidation sqref="F2:I10" showErrorMessage="1" showInputMessage="1" allowBlank="1" type="list">
      <formula1>=Catálogos!$E$2:$E$10</formula1>
    </dataValidation>
    <dataValidation sqref="L2:L10" showErrorMessage="1" showInputMessage="1" allowBlank="1" type="list">
      <formula1>=Catálogos!$C$2:$C$5</formula1>
    </dataValidation>
    <dataValidation sqref="M2:M10" showErrorMessage="1" showInputMessage="1" allowBlank="1" type="list">
      <formula1>=Catálogos!$D$2:$D$4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16" customWidth="1" min="4" max="4"/>
    <col width="12" customWidth="1" min="5" max="5"/>
  </cols>
  <sheetData>
    <row r="1" ht="28" customHeight="1">
      <c r="A1" s="15" t="inlineStr">
        <is>
          <t>DASHBOARD - MATRIZ RACI DE RESPONSABILIDADES</t>
        </is>
      </c>
    </row>
    <row r="2"/>
    <row r="3">
      <c r="A3" s="16" t="inlineStr">
        <is>
          <t>MÉTRICAS GENERALES</t>
        </is>
      </c>
      <c r="D3" s="16" t="inlineStr">
        <is>
          <t>TAREAS POR ÁREA</t>
        </is>
      </c>
    </row>
    <row r="4">
      <c r="A4" s="17" t="inlineStr">
        <is>
          <t>Total de tareas</t>
        </is>
      </c>
      <c r="B4" s="7">
        <f>COUNTA('Matriz RACI'!A2:A10)</f>
        <v/>
      </c>
      <c r="D4" s="17" t="inlineStr">
        <is>
          <t>Operaciones</t>
        </is>
      </c>
      <c r="E4" s="2">
        <f>COUNTIF('Matriz RACI'!C$2:C$10,D4)</f>
        <v/>
      </c>
    </row>
    <row r="5">
      <c r="A5" s="18" t="inlineStr">
        <is>
          <t>Tareas completadas</t>
        </is>
      </c>
      <c r="B5" s="19">
        <f>COUNTIF('Matriz RACI'!L2:L10,"Completada")</f>
        <v/>
      </c>
      <c r="D5" s="18" t="inlineStr">
        <is>
          <t>RR. HH.</t>
        </is>
      </c>
      <c r="E5" s="9">
        <f>COUNTIF('Matriz RACI'!C$2:C$10,D5)</f>
        <v/>
      </c>
    </row>
    <row r="6">
      <c r="A6" s="17" t="inlineStr">
        <is>
          <t>Tareas en curso</t>
        </is>
      </c>
      <c r="B6" s="7">
        <f>COUNTIF('Matriz RACI'!L2:L10,"En curso")</f>
        <v/>
      </c>
      <c r="D6" s="17" t="inlineStr">
        <is>
          <t>Finanzas</t>
        </is>
      </c>
      <c r="E6" s="2">
        <f>COUNTIF('Matriz RACI'!C$2:C$10,D6)</f>
        <v/>
      </c>
    </row>
    <row r="7">
      <c r="A7" s="18" t="inlineStr">
        <is>
          <t>Tareas pendientes</t>
        </is>
      </c>
      <c r="B7" s="19">
        <f>COUNTIF('Matriz RACI'!L2:L10,"Pendiente")</f>
        <v/>
      </c>
      <c r="D7" s="18" t="inlineStr">
        <is>
          <t>Comercial</t>
        </is>
      </c>
      <c r="E7" s="9">
        <f>COUNTIF('Matriz RACI'!C$2:C$10,D7)</f>
        <v/>
      </c>
    </row>
    <row r="8">
      <c r="A8" s="17" t="inlineStr">
        <is>
          <t>Tareas bloqueadas</t>
        </is>
      </c>
      <c r="B8" s="7">
        <f>COUNTIF('Matriz RACI'!L2:L10,"Bloqueada")</f>
        <v/>
      </c>
      <c r="D8" s="17" t="inlineStr">
        <is>
          <t>IT</t>
        </is>
      </c>
      <c r="E8" s="2">
        <f>COUNTIF('Matriz RACI'!C$2:C$10,D8)</f>
        <v/>
      </c>
    </row>
    <row r="9">
      <c r="A9" s="18" t="inlineStr">
        <is>
          <t>% Avance medio</t>
        </is>
      </c>
      <c r="B9" s="20">
        <f>IFERROR(AVERAGE('Matriz RACI'!N2:N10),0)</f>
        <v/>
      </c>
      <c r="D9" s="18" t="inlineStr">
        <is>
          <t>Legal</t>
        </is>
      </c>
      <c r="E9" s="9">
        <f>COUNTIF('Matriz RACI'!C$2:C$10,D9)</f>
        <v/>
      </c>
    </row>
    <row r="10">
      <c r="A10" s="17" t="inlineStr">
        <is>
          <t>Alertas - Aprobador (A)</t>
        </is>
      </c>
      <c r="B10" s="7">
        <f>COUNTIF('Matriz RACI'!P2:P10,"Revisar*")</f>
        <v/>
      </c>
      <c r="D10" s="17" t="inlineStr">
        <is>
          <t>Marketing</t>
        </is>
      </c>
      <c r="E10" s="2">
        <f>COUNTIF('Matriz RACI'!C$2:C$10,D10)</f>
        <v/>
      </c>
    </row>
    <row r="11">
      <c r="A11" s="18" t="inlineStr">
        <is>
          <t>Alertas - Responsable (R)</t>
        </is>
      </c>
      <c r="B11" s="19">
        <f>COUNTIF('Matriz RACI'!Q2:Q10,"Falta*")</f>
        <v/>
      </c>
    </row>
    <row r="12"/>
    <row r="13">
      <c r="A13" s="16" t="inlineStr">
        <is>
          <t>DISTRIBUCIÓN DE ESTADOS</t>
        </is>
      </c>
      <c r="D13" s="16" t="inlineStr">
        <is>
          <t>TAREAS POR RESPONSABLE (R)</t>
        </is>
      </c>
    </row>
    <row r="14">
      <c r="A14" s="17" t="inlineStr">
        <is>
          <t>Completada</t>
        </is>
      </c>
      <c r="B14" s="2">
        <f>COUNTIF('Matriz RACI'!L$2:L$10,A14)</f>
        <v/>
      </c>
      <c r="D14" s="17" t="inlineStr">
        <is>
          <t>Lucía Fernández</t>
        </is>
      </c>
      <c r="E14" s="2">
        <f>COUNTIF('Matriz RACI'!F$2:F$10,D14)</f>
        <v/>
      </c>
    </row>
    <row r="15">
      <c r="A15" s="18" t="inlineStr">
        <is>
          <t>En curso</t>
        </is>
      </c>
      <c r="B15" s="9">
        <f>COUNTIF('Matriz RACI'!L$2:L$10,A15)</f>
        <v/>
      </c>
      <c r="D15" s="18" t="inlineStr">
        <is>
          <t>Martín Gómez</t>
        </is>
      </c>
      <c r="E15" s="9">
        <f>COUNTIF('Matriz RACI'!F$2:F$10,D15)</f>
        <v/>
      </c>
    </row>
    <row r="16">
      <c r="A16" s="17" t="inlineStr">
        <is>
          <t>Pendiente</t>
        </is>
      </c>
      <c r="B16" s="2">
        <f>COUNTIF('Matriz RACI'!L$2:L$10,A16)</f>
        <v/>
      </c>
      <c r="D16" s="17" t="inlineStr">
        <is>
          <t>Sofía Navarro</t>
        </is>
      </c>
      <c r="E16" s="2">
        <f>COUNTIF('Matriz RACI'!F$2:F$10,D16)</f>
        <v/>
      </c>
    </row>
    <row r="17">
      <c r="A17" s="18" t="inlineStr">
        <is>
          <t>Bloqueada</t>
        </is>
      </c>
      <c r="B17" s="9">
        <f>COUNTIF('Matriz RACI'!L$2:L$10,A17)</f>
        <v/>
      </c>
      <c r="D17" s="18" t="inlineStr">
        <is>
          <t>Hugo Martínez</t>
        </is>
      </c>
      <c r="E17" s="9">
        <f>COUNTIF('Matriz RACI'!F$2:F$10,D17)</f>
        <v/>
      </c>
    </row>
    <row r="18">
      <c r="D18" s="17" t="inlineStr">
        <is>
          <t>Marta Ruiz</t>
        </is>
      </c>
      <c r="E18" s="2">
        <f>COUNTIF('Matriz RACI'!F$2:F$10,D18)</f>
        <v/>
      </c>
    </row>
    <row r="19">
      <c r="D19" s="18" t="inlineStr">
        <is>
          <t>Pablo Sánchez</t>
        </is>
      </c>
      <c r="E19" s="9">
        <f>COUNTIF('Matriz RACI'!F$2:F$10,D19)</f>
        <v/>
      </c>
    </row>
    <row r="20">
      <c r="D20" s="17" t="inlineStr">
        <is>
          <t>Carmen López</t>
        </is>
      </c>
      <c r="E20" s="2">
        <f>COUNTIF('Matriz RACI'!F$2:F$10,D20)</f>
        <v/>
      </c>
    </row>
    <row r="21">
      <c r="D21" s="18" t="inlineStr">
        <is>
          <t>Javier Torres</t>
        </is>
      </c>
      <c r="E21" s="9">
        <f>COUNTIF('Matriz RACI'!F$2:F$10,D21)</f>
        <v/>
      </c>
    </row>
    <row r="22">
      <c r="D22" s="17" t="inlineStr">
        <is>
          <t>Laura Gil</t>
        </is>
      </c>
      <c r="E22" s="2">
        <f>COUNTIF('Matriz RACI'!F$2:F$10,D22)</f>
        <v/>
      </c>
    </row>
  </sheetData>
  <mergeCells count="5">
    <mergeCell ref="A1:F1"/>
    <mergeCell ref="A3:B3"/>
    <mergeCell ref="D3:E3"/>
    <mergeCell ref="A13:B13"/>
    <mergeCell ref="D13:E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1" t="inlineStr">
        <is>
          <t>Áreas</t>
        </is>
      </c>
      <c r="B1" s="1" t="inlineStr">
        <is>
          <t>Roles</t>
        </is>
      </c>
      <c r="C1" s="1" t="inlineStr">
        <is>
          <t>Estados</t>
        </is>
      </c>
      <c r="D1" s="1" t="inlineStr">
        <is>
          <t>Prioridades</t>
        </is>
      </c>
      <c r="E1" s="1" t="inlineStr">
        <is>
          <t>Personas</t>
        </is>
      </c>
    </row>
    <row r="2">
      <c r="A2" s="2" t="inlineStr">
        <is>
          <t>Operaciones</t>
        </is>
      </c>
      <c r="B2" s="2" t="inlineStr">
        <is>
          <t>Director/a</t>
        </is>
      </c>
      <c r="C2" s="2" t="inlineStr">
        <is>
          <t>Pendiente</t>
        </is>
      </c>
      <c r="D2" s="2" t="inlineStr">
        <is>
          <t>Alta</t>
        </is>
      </c>
      <c r="E2" s="2" t="inlineStr">
        <is>
          <t>Lucía Fernández</t>
        </is>
      </c>
    </row>
    <row r="3">
      <c r="A3" s="9" t="inlineStr">
        <is>
          <t>RR. HH.</t>
        </is>
      </c>
      <c r="B3" s="9" t="inlineStr">
        <is>
          <t>Manager</t>
        </is>
      </c>
      <c r="C3" s="9" t="inlineStr">
        <is>
          <t>En curso</t>
        </is>
      </c>
      <c r="D3" s="9" t="inlineStr">
        <is>
          <t>Media</t>
        </is>
      </c>
      <c r="E3" s="9" t="inlineStr">
        <is>
          <t>Martín Gómez</t>
        </is>
      </c>
    </row>
    <row r="4">
      <c r="A4" s="2" t="inlineStr">
        <is>
          <t>Finanzas</t>
        </is>
      </c>
      <c r="B4" s="2" t="inlineStr">
        <is>
          <t>Técnico/a</t>
        </is>
      </c>
      <c r="C4" s="2" t="inlineStr">
        <is>
          <t>Bloqueada</t>
        </is>
      </c>
      <c r="D4" s="2" t="inlineStr">
        <is>
          <t>Baja</t>
        </is>
      </c>
      <c r="E4" s="2" t="inlineStr">
        <is>
          <t>Sofía Navarro</t>
        </is>
      </c>
    </row>
    <row r="5">
      <c r="A5" s="9" t="inlineStr">
        <is>
          <t>Comercial</t>
        </is>
      </c>
      <c r="B5" s="9" t="inlineStr">
        <is>
          <t>Analista</t>
        </is>
      </c>
      <c r="C5" s="9" t="inlineStr">
        <is>
          <t>Completada</t>
        </is>
      </c>
      <c r="D5" s="9" t="inlineStr"/>
      <c r="E5" s="9" t="inlineStr">
        <is>
          <t>Hugo Martínez</t>
        </is>
      </c>
    </row>
    <row r="6">
      <c r="A6" s="2" t="inlineStr">
        <is>
          <t>IT</t>
        </is>
      </c>
      <c r="B6" s="2" t="inlineStr">
        <is>
          <t>Coordinador/a</t>
        </is>
      </c>
      <c r="C6" s="2" t="inlineStr"/>
      <c r="D6" s="2" t="inlineStr"/>
      <c r="E6" s="2" t="inlineStr">
        <is>
          <t>Marta Ruiz</t>
        </is>
      </c>
    </row>
    <row r="7">
      <c r="A7" s="9" t="inlineStr">
        <is>
          <t>Legal</t>
        </is>
      </c>
      <c r="B7" s="9" t="inlineStr">
        <is>
          <t>Consultor/a</t>
        </is>
      </c>
      <c r="C7" s="9" t="inlineStr"/>
      <c r="D7" s="9" t="inlineStr"/>
      <c r="E7" s="9" t="inlineStr">
        <is>
          <t>Pablo Sánchez</t>
        </is>
      </c>
    </row>
    <row r="8">
      <c r="A8" s="2" t="inlineStr">
        <is>
          <t>Marketing</t>
        </is>
      </c>
      <c r="B8" s="2" t="inlineStr"/>
      <c r="C8" s="2" t="inlineStr"/>
      <c r="D8" s="2" t="inlineStr"/>
      <c r="E8" s="2" t="inlineStr">
        <is>
          <t>Carmen López</t>
        </is>
      </c>
    </row>
    <row r="9">
      <c r="A9" s="9" t="inlineStr"/>
      <c r="B9" s="9" t="inlineStr"/>
      <c r="C9" s="9" t="inlineStr"/>
      <c r="D9" s="9" t="inlineStr"/>
      <c r="E9" s="9" t="inlineStr">
        <is>
          <t>Javier Torres</t>
        </is>
      </c>
    </row>
    <row r="10">
      <c r="A10" s="2" t="inlineStr"/>
      <c r="B10" s="2" t="inlineStr"/>
      <c r="C10" s="2" t="inlineStr"/>
      <c r="D10" s="2" t="inlineStr"/>
      <c r="E10" s="2" t="inlineStr">
        <is>
          <t>Laura Gil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8" customHeight="1">
      <c r="A1" s="21" t="inlineStr">
        <is>
          <t>INSTRUCCIONES DE USO - MATRIZ RACI</t>
        </is>
      </c>
    </row>
    <row r="2"/>
    <row r="3">
      <c r="A3" s="16" t="inlineStr">
        <is>
          <t>¿QUÉ ES UNA MATRIZ RACI?</t>
        </is>
      </c>
    </row>
    <row r="4">
      <c r="A4" s="22" t="inlineStr">
        <is>
          <t>La matriz RACI asigna responsabilidades a cada tarea de un proyecto,</t>
        </is>
      </c>
    </row>
    <row r="5">
      <c r="A5" s="22" t="inlineStr">
        <is>
          <t>identificando quién Realiza, quién Aprueba, a quién se Consulta y a quién se Informa.</t>
        </is>
      </c>
    </row>
    <row r="6"/>
    <row r="7">
      <c r="A7" s="16" t="inlineStr">
        <is>
          <t>SIGNIFICADO DE LAS LETRAS RACI</t>
        </is>
      </c>
    </row>
    <row r="8">
      <c r="A8" s="22" t="inlineStr">
        <is>
          <t>R - Responsable: ejecuta materialmente la tarea.</t>
        </is>
      </c>
    </row>
    <row r="9">
      <c r="A9" s="22" t="inlineStr">
        <is>
          <t>A - Aprueba: valida el resultado y rinde cuentas del mismo. Debe existir exactamente uno.</t>
        </is>
      </c>
    </row>
    <row r="10">
      <c r="A10" s="22" t="inlineStr">
        <is>
          <t>C - Consultado: aporta información antes de ejecutar la tarea (comunicación bidireccional).</t>
        </is>
      </c>
    </row>
    <row r="11">
      <c r="A11" s="22" t="inlineStr">
        <is>
          <t>I - Informado: se le comunica el avance o resultado (comunicación unidireccional).</t>
        </is>
      </c>
    </row>
    <row r="12"/>
    <row r="13">
      <c r="A13" s="16" t="inlineStr">
        <is>
          <t>CÓMO COMPLETAR LA PLANTILLA</t>
        </is>
      </c>
    </row>
    <row r="14">
      <c r="A14" s="22" t="inlineStr">
        <is>
          <t>1. En la hoja 'Matriz RACI' registra cada tarea con su ID, proyecto, área y entregable.</t>
        </is>
      </c>
    </row>
    <row r="15">
      <c r="A15" s="22" t="inlineStr">
        <is>
          <t>2. Asigna una persona del catálogo en las columnas Responsable, Aprobador, Consultado e Informado.</t>
        </is>
      </c>
    </row>
    <row r="16">
      <c r="A16" s="22" t="inlineStr">
        <is>
          <t>3. Indica fechas de inicio y fin, estado y prioridad usando las listas desplegables.</t>
        </is>
      </c>
    </row>
    <row r="17">
      <c r="A17" s="22" t="inlineStr">
        <is>
          <t>4. El % de avance y los días restantes se calculan automáticamente.</t>
        </is>
      </c>
    </row>
    <row r="18">
      <c r="A18" s="22" t="inlineStr">
        <is>
          <t>5. Revisa las columnas 'Control A' y 'Control R' para detectar incidencias de asignación.</t>
        </is>
      </c>
    </row>
    <row r="19"/>
    <row r="20">
      <c r="A20" s="16" t="inlineStr">
        <is>
          <t>REGLAS DE USO</t>
        </is>
      </c>
    </row>
    <row r="21">
      <c r="A21" s="22" t="inlineStr">
        <is>
          <t>- Debe existir un único Aprobador (A) por tarea. Si hay más de uno o ninguno, se marca en rojo.</t>
        </is>
      </c>
    </row>
    <row r="22">
      <c r="A22" s="22" t="inlineStr">
        <is>
          <t>- Debe existir al menos un Responsable (R) por tarea. Si falta, se marca en ámbar.</t>
        </is>
      </c>
    </row>
    <row r="23">
      <c r="A23" s="22" t="inlineStr">
        <is>
          <t>- Mantén los roles y personas actualizados en la hoja 'Catálogos'.</t>
        </is>
      </c>
    </row>
    <row r="24">
      <c r="A24" s="22" t="inlineStr">
        <is>
          <t>- Evita asignar el mismo rol A y R a la misma persona salvo justificación expresa.</t>
        </is>
      </c>
    </row>
    <row r="25"/>
    <row r="26">
      <c r="A26" s="16" t="inlineStr">
        <is>
          <t>EJEMPLO DE LECTURA</t>
        </is>
      </c>
    </row>
    <row r="27">
      <c r="A27" s="22" t="inlineStr">
        <is>
          <t>Tarea 'Revisión legal RGPD/LOPDGDD': Responsable Marta Ruiz, Aprobador Pablo Sánchez,</t>
        </is>
      </c>
    </row>
    <row r="28">
      <c r="A28" s="22" t="inlineStr">
        <is>
          <t>Consultado Carmen López, Informado Javier Torres. Esto indica que Marta ejecuta la revisión,</t>
        </is>
      </c>
    </row>
    <row r="29">
      <c r="A29" s="22" t="inlineStr">
        <is>
          <t>Pablo la aprueba, Carmen aporta información legal y Javier recibe el resultado final.</t>
        </is>
      </c>
    </row>
  </sheetData>
  <mergeCells count="24">
    <mergeCell ref="A1:D1"/>
    <mergeCell ref="A3:D3"/>
    <mergeCell ref="A4:D4"/>
    <mergeCell ref="A5:D5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  <mergeCell ref="A18:D18"/>
    <mergeCell ref="A20:D20"/>
    <mergeCell ref="A21:D21"/>
    <mergeCell ref="A22:D22"/>
    <mergeCell ref="A23:D23"/>
    <mergeCell ref="A24:D24"/>
    <mergeCell ref="A26:D26"/>
    <mergeCell ref="A27:D27"/>
    <mergeCell ref="A28:D28"/>
    <mergeCell ref="A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2026-07-07T10:01:45Z</dcterms:created>
  <dcterms:modified xmlns:dcterms="http://purl.org/dc/terms/" xmlns:xsi="http://www.w3.org/2001/XMLSchema-instance" xsi:type="dcterms:W3CDTF">2026-07-07T10:01:45Z</dcterms:modified>
</cp:coreProperties>
</file>