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Comunicacio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EUR&quot;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b val="1"/>
      <color rgb="00FFFFFF"/>
      <sz val="11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3" borderId="1" pivotButton="0" quotePrefix="0" xfId="0"/>
    <xf numFmtId="165" fontId="3" fillId="3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pivotButton="0" quotePrefix="0" xfId="0"/>
    <xf numFmtId="165" fontId="3" fillId="5" borderId="1" pivotButton="0" quotePrefix="0" xfId="0"/>
    <xf numFmtId="0" fontId="5" fillId="6" borderId="1" applyAlignment="1" pivotButton="0" quotePrefix="0" xfId="0">
      <alignment horizontal="right"/>
    </xf>
    <xf numFmtId="0" fontId="5" fillId="6" borderId="1" pivotButton="0" quotePrefix="0" xfId="0"/>
    <xf numFmtId="164" fontId="5" fillId="6" borderId="1" pivotButton="0" quotePrefix="0" xfId="0"/>
    <xf numFmtId="165" fontId="5" fillId="6" borderId="1" pivotButton="0" quotePrefix="0" xfId="0"/>
    <xf numFmtId="0" fontId="6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1" fontId="7" fillId="4" borderId="1" applyAlignment="1" pivotButton="0" quotePrefix="0" xfId="0">
      <alignment horizontal="center" vertical="center" wrapText="1"/>
    </xf>
    <xf numFmtId="164" fontId="7" fillId="4" borderId="1" applyAlignment="1" pivotButton="0" quotePrefix="0" xfId="0">
      <alignment horizontal="center" vertical="center" wrapText="1"/>
    </xf>
    <xf numFmtId="165" fontId="7" fillId="4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3" fillId="3" borderId="1" pivotButton="0" quotePrefix="0" xfId="0"/>
    <xf numFmtId="0" fontId="3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1FAE5"/>
          <bgColor rgb="00D1FAE5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Distribucion por Estado</a:t>
            </a:r>
          </a:p>
        </rich>
      </tx>
    </title>
    <plotArea>
      <pieChart>
        <varyColors val="1"/>
        <ser>
          <idx val="0"/>
          <order val="0"/>
          <tx>
            <strRef>
              <f>'Dashboard'!B11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'Dashboard'!$A$12:$A$14</f>
            </numRef>
          </cat>
          <val>
            <numRef>
              <f>'Dashboard'!$B$12:$B$14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Presupuesto vs Coste Real por Tipo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'Dashboard'!$D$12:$D$18</f>
            </numRef>
          </cat>
          <val>
            <numRef>
              <f>'Dashboard'!$E$12:$E$18</f>
            </numRef>
          </val>
        </ser>
        <ser>
          <idx val="1"/>
          <order val="1"/>
          <tx>
            <strRef>
              <f>'Dashboard'!F11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'Dashboard'!$D$12:$D$18</f>
            </numRef>
          </cat>
          <val>
            <numRef>
              <f>'Dashboard'!$F$12:$F$18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Comunicacion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16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26" customWidth="1" min="3" max="3"/>
    <col width="20" customWidth="1" min="4" max="4"/>
    <col width="18" customWidth="1" min="5" max="5"/>
    <col width="16" customWidth="1" min="6" max="6"/>
    <col width="12" customWidth="1" min="7" max="7"/>
    <col width="13" customWidth="1" min="8" max="8"/>
    <col width="13" customWidth="1" min="9" max="9"/>
    <col width="13" customWidth="1" min="10" max="10"/>
    <col width="11" customWidth="1" min="11" max="11"/>
    <col width="16" customWidth="1" min="12" max="12"/>
    <col width="15" customWidth="1" min="13" max="13"/>
    <col width="15" customWidth="1" min="14" max="14"/>
    <col width="13" customWidth="1" min="15" max="15"/>
    <col width="2" customWidth="1" min="16" max="16"/>
    <col width="10" customWidth="1" min="17" max="17"/>
    <col width="8" customWidth="1" min="18" max="18"/>
    <col width="2" customWidth="1" min="19" max="19"/>
    <col width="12" customWidth="1" min="20" max="20"/>
  </cols>
  <sheetData>
    <row r="1" ht="28" customHeight="1">
      <c r="A1" s="1" t="inlineStr">
        <is>
          <t>PLAN DE COMUNICACION DEL PROYECTO - EXCEL GRATIS</t>
        </is>
      </c>
    </row>
    <row r="2"/>
    <row r="3">
      <c r="A3" s="2" t="inlineStr">
        <is>
          <t>ID</t>
        </is>
      </c>
      <c r="B3" s="2" t="inlineStr">
        <is>
          <t>Tipo de Comunicacion</t>
        </is>
      </c>
      <c r="C3" s="2" t="inlineStr">
        <is>
          <t>Objetivo</t>
        </is>
      </c>
      <c r="D3" s="2" t="inlineStr">
        <is>
          <t>Audiencia</t>
        </is>
      </c>
      <c r="E3" s="2" t="inlineStr">
        <is>
          <t>Responsable</t>
        </is>
      </c>
      <c r="F3" s="2" t="inlineStr">
        <is>
          <t>Canal</t>
        </is>
      </c>
      <c r="G3" s="2" t="inlineStr">
        <is>
          <t>Frecuencia</t>
        </is>
      </c>
      <c r="H3" s="2" t="inlineStr">
        <is>
          <t>Fecha Inicio</t>
        </is>
      </c>
      <c r="I3" s="2" t="inlineStr">
        <is>
          <t>Fecha Proxima</t>
        </is>
      </c>
      <c r="J3" s="2" t="inlineStr">
        <is>
          <t>Estado</t>
        </is>
      </c>
      <c r="K3" s="2" t="inlineStr">
        <is>
          <t>Prioridad</t>
        </is>
      </c>
      <c r="L3" s="2" t="inlineStr">
        <is>
          <t>Presupuesto (EUR)</t>
        </is>
      </c>
      <c r="M3" s="2" t="inlineStr">
        <is>
          <t>Coste Real (EUR)</t>
        </is>
      </c>
      <c r="N3" s="2" t="inlineStr">
        <is>
          <t>Desviacion (EUR)</t>
        </is>
      </c>
      <c r="O3" s="2" t="inlineStr">
        <is>
          <t>% Desviacion</t>
        </is>
      </c>
      <c r="Q3" s="3" t="inlineStr">
        <is>
          <t>Prioridad</t>
        </is>
      </c>
      <c r="R3" s="3" t="inlineStr">
        <is>
          <t>Peso</t>
        </is>
      </c>
      <c r="T3" s="3" t="inlineStr">
        <is>
          <t>Puntuacion</t>
        </is>
      </c>
    </row>
    <row r="4">
      <c r="A4" s="4" t="n">
        <v>1</v>
      </c>
      <c r="B4" s="4" t="inlineStr">
        <is>
          <t>Reunion</t>
        </is>
      </c>
      <c r="C4" s="5" t="inlineStr">
        <is>
          <t>Informar objetivos y alcance</t>
        </is>
      </c>
      <c r="D4" s="5" t="inlineStr">
        <is>
          <t>Equipo del proyecto</t>
        </is>
      </c>
      <c r="E4" s="4" t="inlineStr">
        <is>
          <t>Lucia Fernandez</t>
        </is>
      </c>
      <c r="F4" s="4" t="inlineStr">
        <is>
          <t>Presencial</t>
        </is>
      </c>
      <c r="G4" s="4" t="inlineStr">
        <is>
          <t>Unica</t>
        </is>
      </c>
      <c r="H4" s="4" t="inlineStr">
        <is>
          <t>03/02/2026</t>
        </is>
      </c>
      <c r="I4" s="4" t="inlineStr">
        <is>
          <t>03/02/2026</t>
        </is>
      </c>
      <c r="J4" s="4" t="inlineStr">
        <is>
          <t>Completado</t>
        </is>
      </c>
      <c r="K4" s="4" t="inlineStr">
        <is>
          <t>Alta</t>
        </is>
      </c>
      <c r="L4" s="6" t="n">
        <v>500</v>
      </c>
      <c r="M4" s="6" t="n">
        <v>480</v>
      </c>
      <c r="N4" s="7">
        <f>L4-M4</f>
        <v/>
      </c>
      <c r="O4" s="8">
        <f>IFERROR(N4/L4,0)</f>
        <v/>
      </c>
      <c r="Q4" s="9" t="inlineStr">
        <is>
          <t>Alta</t>
        </is>
      </c>
      <c r="R4" s="9" t="n">
        <v>3</v>
      </c>
      <c r="T4" s="10">
        <f>IFERROR(VLOOKUP(K4,$Q$4:$R$6,2,FALSE),0)</f>
        <v/>
      </c>
    </row>
    <row r="5">
      <c r="A5" s="11" t="n">
        <v>2</v>
      </c>
      <c r="B5" s="11" t="inlineStr">
        <is>
          <t>Informe</t>
        </is>
      </c>
      <c r="C5" s="12" t="inlineStr">
        <is>
          <t>Reportar progreso</t>
        </is>
      </c>
      <c r="D5" s="12" t="inlineStr">
        <is>
          <t>Direccion</t>
        </is>
      </c>
      <c r="E5" s="11" t="inlineStr">
        <is>
          <t>Martin Garcia</t>
        </is>
      </c>
      <c r="F5" s="11" t="inlineStr">
        <is>
          <t>Email</t>
        </is>
      </c>
      <c r="G5" s="11" t="inlineStr">
        <is>
          <t>Semanal</t>
        </is>
      </c>
      <c r="H5" s="11" t="inlineStr">
        <is>
          <t>10/02/2026</t>
        </is>
      </c>
      <c r="I5" s="11" t="inlineStr">
        <is>
          <t>17/02/2026</t>
        </is>
      </c>
      <c r="J5" s="11" t="inlineStr">
        <is>
          <t>En curso</t>
        </is>
      </c>
      <c r="K5" s="11" t="inlineStr">
        <is>
          <t>Alta</t>
        </is>
      </c>
      <c r="L5" s="6" t="n">
        <v>200</v>
      </c>
      <c r="M5" s="6" t="n">
        <v>180</v>
      </c>
      <c r="N5" s="13">
        <f>L5-M5</f>
        <v/>
      </c>
      <c r="O5" s="14">
        <f>IFERROR(N5/L5,0)</f>
        <v/>
      </c>
      <c r="Q5" s="9" t="inlineStr">
        <is>
          <t>Media</t>
        </is>
      </c>
      <c r="R5" s="9" t="n">
        <v>2</v>
      </c>
      <c r="T5" s="10">
        <f>IFERROR(VLOOKUP(K5,$Q$4:$R$6,2,FALSE),0)</f>
        <v/>
      </c>
    </row>
    <row r="6">
      <c r="A6" s="4" t="n">
        <v>3</v>
      </c>
      <c r="B6" s="4" t="inlineStr">
        <is>
          <t>Newsletter</t>
        </is>
      </c>
      <c r="C6" s="5" t="inlineStr">
        <is>
          <t>Mantener informados</t>
        </is>
      </c>
      <c r="D6" s="5" t="inlineStr">
        <is>
          <t>Clientes</t>
        </is>
      </c>
      <c r="E6" s="4" t="inlineStr">
        <is>
          <t>Sofia Ruiz</t>
        </is>
      </c>
      <c r="F6" s="4" t="inlineStr">
        <is>
          <t>Email</t>
        </is>
      </c>
      <c r="G6" s="4" t="inlineStr">
        <is>
          <t>Mensual</t>
        </is>
      </c>
      <c r="H6" s="4" t="inlineStr">
        <is>
          <t>15/02/2026</t>
        </is>
      </c>
      <c r="I6" s="4" t="inlineStr">
        <is>
          <t>15/03/2026</t>
        </is>
      </c>
      <c r="J6" s="4" t="inlineStr">
        <is>
          <t>En curso</t>
        </is>
      </c>
      <c r="K6" s="4" t="inlineStr">
        <is>
          <t>Media</t>
        </is>
      </c>
      <c r="L6" s="6" t="n">
        <v>300</v>
      </c>
      <c r="M6" s="6" t="n">
        <v>250</v>
      </c>
      <c r="N6" s="7">
        <f>L6-M6</f>
        <v/>
      </c>
      <c r="O6" s="8">
        <f>IFERROR(N6/L6,0)</f>
        <v/>
      </c>
      <c r="Q6" s="9" t="inlineStr">
        <is>
          <t>Baja</t>
        </is>
      </c>
      <c r="R6" s="9" t="n">
        <v>1</v>
      </c>
      <c r="T6" s="10">
        <f>IFERROR(VLOOKUP(K6,$Q$4:$R$6,2,FALSE),0)</f>
        <v/>
      </c>
    </row>
    <row r="7">
      <c r="A7" s="11" t="n">
        <v>4</v>
      </c>
      <c r="B7" s="11" t="inlineStr">
        <is>
          <t>Reunion</t>
        </is>
      </c>
      <c r="C7" s="12" t="inlineStr">
        <is>
          <t>Revisar hitos</t>
        </is>
      </c>
      <c r="D7" s="12" t="inlineStr">
        <is>
          <t>Equipo del proyecto</t>
        </is>
      </c>
      <c r="E7" s="11" t="inlineStr">
        <is>
          <t>Hugo Martinez</t>
        </is>
      </c>
      <c r="F7" s="11" t="inlineStr">
        <is>
          <t>Videollamada</t>
        </is>
      </c>
      <c r="G7" s="11" t="inlineStr">
        <is>
          <t>Quincenal</t>
        </is>
      </c>
      <c r="H7" s="11" t="inlineStr">
        <is>
          <t>05/02/2026</t>
        </is>
      </c>
      <c r="I7" s="11" t="inlineStr">
        <is>
          <t>19/02/2026</t>
        </is>
      </c>
      <c r="J7" s="11" t="inlineStr">
        <is>
          <t>Pendiente</t>
        </is>
      </c>
      <c r="K7" s="11" t="inlineStr">
        <is>
          <t>Media</t>
        </is>
      </c>
      <c r="L7" s="6" t="n">
        <v>150</v>
      </c>
      <c r="M7" s="6" t="n">
        <v>0</v>
      </c>
      <c r="N7" s="13">
        <f>L7-M7</f>
        <v/>
      </c>
      <c r="O7" s="14">
        <f>IFERROR(N7/L7,0)</f>
        <v/>
      </c>
      <c r="T7" s="10">
        <f>IFERROR(VLOOKUP(K7,$Q$4:$R$6,2,FALSE),0)</f>
        <v/>
      </c>
    </row>
    <row r="8">
      <c r="A8" s="4" t="n">
        <v>5</v>
      </c>
      <c r="B8" s="4" t="inlineStr">
        <is>
          <t>Redes Sociales</t>
        </is>
      </c>
      <c r="C8" s="5" t="inlineStr">
        <is>
          <t>Difundir avances</t>
        </is>
      </c>
      <c r="D8" s="5" t="inlineStr">
        <is>
          <t>Publico general</t>
        </is>
      </c>
      <c r="E8" s="4" t="inlineStr">
        <is>
          <t>Marta Lopez</t>
        </is>
      </c>
      <c r="F8" s="4" t="inlineStr">
        <is>
          <t>Redes Sociales</t>
        </is>
      </c>
      <c r="G8" s="4" t="inlineStr">
        <is>
          <t>Semanal</t>
        </is>
      </c>
      <c r="H8" s="4" t="inlineStr">
        <is>
          <t>12/02/2026</t>
        </is>
      </c>
      <c r="I8" s="4" t="inlineStr">
        <is>
          <t>19/02/2026</t>
        </is>
      </c>
      <c r="J8" s="4" t="inlineStr">
        <is>
          <t>En curso</t>
        </is>
      </c>
      <c r="K8" s="4" t="inlineStr">
        <is>
          <t>Baja</t>
        </is>
      </c>
      <c r="L8" s="6" t="n">
        <v>400</v>
      </c>
      <c r="M8" s="6" t="n">
        <v>320</v>
      </c>
      <c r="N8" s="7">
        <f>L8-M8</f>
        <v/>
      </c>
      <c r="O8" s="8">
        <f>IFERROR(N8/L8,0)</f>
        <v/>
      </c>
      <c r="T8" s="10">
        <f>IFERROR(VLOOKUP(K8,$Q$4:$R$6,2,FALSE),0)</f>
        <v/>
      </c>
    </row>
    <row r="9">
      <c r="A9" s="11" t="n">
        <v>6</v>
      </c>
      <c r="B9" s="11" t="inlineStr">
        <is>
          <t>Informe</t>
        </is>
      </c>
      <c r="C9" s="12" t="inlineStr">
        <is>
          <t>Identificar riesgos</t>
        </is>
      </c>
      <c r="D9" s="12" t="inlineStr">
        <is>
          <t>Direccion</t>
        </is>
      </c>
      <c r="E9" s="11" t="inlineStr">
        <is>
          <t>Pablo Sanchez</t>
        </is>
      </c>
      <c r="F9" s="11" t="inlineStr">
        <is>
          <t>Email</t>
        </is>
      </c>
      <c r="G9" s="11" t="inlineStr">
        <is>
          <t>Mensual</t>
        </is>
      </c>
      <c r="H9" s="11" t="inlineStr">
        <is>
          <t>20/02/2026</t>
        </is>
      </c>
      <c r="I9" s="11" t="inlineStr">
        <is>
          <t>20/03/2026</t>
        </is>
      </c>
      <c r="J9" s="11" t="inlineStr">
        <is>
          <t>Pendiente</t>
        </is>
      </c>
      <c r="K9" s="11" t="inlineStr">
        <is>
          <t>Alta</t>
        </is>
      </c>
      <c r="L9" s="6" t="n">
        <v>250</v>
      </c>
      <c r="M9" s="6" t="n">
        <v>0</v>
      </c>
      <c r="N9" s="13">
        <f>L9-M9</f>
        <v/>
      </c>
      <c r="O9" s="14">
        <f>IFERROR(N9/L9,0)</f>
        <v/>
      </c>
      <c r="T9" s="10">
        <f>IFERROR(VLOOKUP(K9,$Q$4:$R$6,2,FALSE),0)</f>
        <v/>
      </c>
    </row>
    <row r="10">
      <c r="A10" s="4" t="n">
        <v>7</v>
      </c>
      <c r="B10" s="4" t="inlineStr">
        <is>
          <t>Encuesta</t>
        </is>
      </c>
      <c r="C10" s="5" t="inlineStr">
        <is>
          <t>Medir satisfaccion</t>
        </is>
      </c>
      <c r="D10" s="5" t="inlineStr">
        <is>
          <t>Clientes</t>
        </is>
      </c>
      <c r="E10" s="4" t="inlineStr">
        <is>
          <t>Carmen Diaz</t>
        </is>
      </c>
      <c r="F10" s="4" t="inlineStr">
        <is>
          <t>Formulario Online</t>
        </is>
      </c>
      <c r="G10" s="4" t="inlineStr">
        <is>
          <t>Trimestral</t>
        </is>
      </c>
      <c r="H10" s="4" t="inlineStr">
        <is>
          <t>01/03/2026</t>
        </is>
      </c>
      <c r="I10" s="4" t="inlineStr">
        <is>
          <t>01/06/2026</t>
        </is>
      </c>
      <c r="J10" s="4" t="inlineStr">
        <is>
          <t>Pendiente</t>
        </is>
      </c>
      <c r="K10" s="4" t="inlineStr">
        <is>
          <t>Media</t>
        </is>
      </c>
      <c r="L10" s="6" t="n">
        <v>350</v>
      </c>
      <c r="M10" s="6" t="n">
        <v>0</v>
      </c>
      <c r="N10" s="7">
        <f>L10-M10</f>
        <v/>
      </c>
      <c r="O10" s="8">
        <f>IFERROR(N10/L10,0)</f>
        <v/>
      </c>
      <c r="T10" s="10">
        <f>IFERROR(VLOOKUP(K10,$Q$4:$R$6,2,FALSE),0)</f>
        <v/>
      </c>
    </row>
    <row r="11">
      <c r="A11" s="11" t="n">
        <v>8</v>
      </c>
      <c r="B11" s="11" t="inlineStr">
        <is>
          <t>Taller</t>
        </is>
      </c>
      <c r="C11" s="12" t="inlineStr">
        <is>
          <t>Formar en herramienta</t>
        </is>
      </c>
      <c r="D11" s="12" t="inlineStr">
        <is>
          <t>Equipo del proyecto</t>
        </is>
      </c>
      <c r="E11" s="11" t="inlineStr">
        <is>
          <t>Javier Torres</t>
        </is>
      </c>
      <c r="F11" s="11" t="inlineStr">
        <is>
          <t>Presencial</t>
        </is>
      </c>
      <c r="G11" s="11" t="inlineStr">
        <is>
          <t>Unica</t>
        </is>
      </c>
      <c r="H11" s="11" t="inlineStr">
        <is>
          <t>25/02/2026</t>
        </is>
      </c>
      <c r="I11" s="11" t="inlineStr">
        <is>
          <t>25/02/2026</t>
        </is>
      </c>
      <c r="J11" s="11" t="inlineStr">
        <is>
          <t>Completado</t>
        </is>
      </c>
      <c r="K11" s="11" t="inlineStr">
        <is>
          <t>Alta</t>
        </is>
      </c>
      <c r="L11" s="6" t="n">
        <v>600</v>
      </c>
      <c r="M11" s="6" t="n">
        <v>610</v>
      </c>
      <c r="N11" s="13">
        <f>L11-M11</f>
        <v/>
      </c>
      <c r="O11" s="14">
        <f>IFERROR(N11/L11,0)</f>
        <v/>
      </c>
      <c r="T11" s="10">
        <f>IFERROR(VLOOKUP(K11,$Q$4:$R$6,2,FALSE),0)</f>
        <v/>
      </c>
    </row>
    <row r="12">
      <c r="A12" s="4" t="n">
        <v>9</v>
      </c>
      <c r="B12" s="4" t="inlineStr">
        <is>
          <t>Comunicado</t>
        </is>
      </c>
      <c r="C12" s="5" t="inlineStr">
        <is>
          <t>Cerrar proyecto</t>
        </is>
      </c>
      <c r="D12" s="5" t="inlineStr">
        <is>
          <t>Todos los interesados</t>
        </is>
      </c>
      <c r="E12" s="4" t="inlineStr">
        <is>
          <t>Lucia Fernandez</t>
        </is>
      </c>
      <c r="F12" s="4" t="inlineStr">
        <is>
          <t>Email</t>
        </is>
      </c>
      <c r="G12" s="4" t="inlineStr">
        <is>
          <t>Unica</t>
        </is>
      </c>
      <c r="H12" s="4" t="inlineStr">
        <is>
          <t>30/06/2026</t>
        </is>
      </c>
      <c r="I12" s="4" t="inlineStr">
        <is>
          <t>30/06/2026</t>
        </is>
      </c>
      <c r="J12" s="4" t="inlineStr">
        <is>
          <t>Pendiente</t>
        </is>
      </c>
      <c r="K12" s="4" t="inlineStr">
        <is>
          <t>Alta</t>
        </is>
      </c>
      <c r="L12" s="6" t="n">
        <v>100</v>
      </c>
      <c r="M12" s="6" t="n">
        <v>0</v>
      </c>
      <c r="N12" s="7">
        <f>L12-M12</f>
        <v/>
      </c>
      <c r="O12" s="8">
        <f>IFERROR(N12/L12,0)</f>
        <v/>
      </c>
      <c r="T12" s="10">
        <f>IFERROR(VLOOKUP(K12,$Q$4:$R$6,2,FALSE),0)</f>
        <v/>
      </c>
    </row>
    <row r="13"/>
    <row r="14">
      <c r="A14" s="15" t="inlineStr">
        <is>
          <t>TOTALES</t>
        </is>
      </c>
      <c r="B14" s="20" t="n"/>
      <c r="C14" s="20" t="n"/>
      <c r="D14" s="20" t="n"/>
      <c r="E14" s="20" t="n"/>
      <c r="F14" s="20" t="n"/>
      <c r="G14" s="20" t="n"/>
      <c r="H14" s="20" t="n"/>
      <c r="I14" s="20" t="n"/>
      <c r="J14" s="20" t="n"/>
      <c r="K14" s="21" t="n"/>
      <c r="L14" s="17">
        <f>SUM(L4:L12)</f>
        <v/>
      </c>
      <c r="M14" s="17">
        <f>SUM(M4:M12)</f>
        <v/>
      </c>
      <c r="N14" s="17">
        <f>SUM(N4:N12)</f>
        <v/>
      </c>
      <c r="O14" s="18">
        <f>IFERROR(AVERAGE(O4:O12),0)</f>
        <v/>
      </c>
    </row>
  </sheetData>
  <mergeCells count="2">
    <mergeCell ref="A1:O1"/>
    <mergeCell ref="A14:K14"/>
  </mergeCells>
  <conditionalFormatting sqref="J4:J12">
    <cfRule type="expression" priority="1" dxfId="0" stopIfTrue="1">
      <formula>J4="Completado"</formula>
    </cfRule>
    <cfRule type="expression" priority="2" dxfId="1" stopIfTrue="1">
      <formula>J4="Pendiente"</formula>
    </cfRule>
  </conditionalFormatting>
  <conditionalFormatting sqref="N4:N12">
    <cfRule type="cellIs" priority="3" operator="lessThan" dxfId="1">
      <formula>0</formula>
    </cfRule>
  </conditionalFormatting>
  <dataValidations count="3">
    <dataValidation sqref="J4:J12" showErrorMessage="1" showInputMessage="1" allowBlank="1" type="list">
      <formula1>"Pendiente,En curso,Completado"</formula1>
    </dataValidation>
    <dataValidation sqref="K4:K12" showErrorMessage="1" showInputMessage="1" allowBlank="1" type="list">
      <formula1>"Alta,Media,Baja"</formula1>
    </dataValidation>
    <dataValidation sqref="F4:F12" showErrorMessage="1" showInputMessage="1" allowBlank="1" type="list">
      <formula1>"Presencial,Email,Videollamada,Redes Sociales,Formulario Online"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6" customWidth="1" min="4" max="4"/>
    <col width="18" customWidth="1" min="5" max="5"/>
    <col width="18" customWidth="1" min="6" max="6"/>
  </cols>
  <sheetData>
    <row r="1" ht="28" customHeight="1">
      <c r="A1" s="1" t="inlineStr">
        <is>
          <t>DASHBOARD - PLAN DE COMUNICACION</t>
        </is>
      </c>
    </row>
    <row r="2"/>
    <row r="3">
      <c r="A3" s="19" t="inlineStr">
        <is>
          <t>Total de Comunicaciones</t>
        </is>
      </c>
      <c r="B3" s="20" t="n"/>
      <c r="C3" s="21" t="n"/>
      <c r="D3" s="22">
        <f>COUNTA('Plan de Comunicacion'!A4:A12)</f>
        <v/>
      </c>
      <c r="E3" s="21" t="n"/>
    </row>
    <row r="4">
      <c r="A4" s="19" t="inlineStr">
        <is>
          <t>Presupuesto Total (EUR)</t>
        </is>
      </c>
      <c r="B4" s="20" t="n"/>
      <c r="C4" s="21" t="n"/>
      <c r="D4" s="23">
        <f>'Plan de Comunicacion'!L14</f>
        <v/>
      </c>
      <c r="E4" s="21" t="n"/>
    </row>
    <row r="5">
      <c r="A5" s="19" t="inlineStr">
        <is>
          <t>Coste Real Total (EUR)</t>
        </is>
      </c>
      <c r="B5" s="20" t="n"/>
      <c r="C5" s="21" t="n"/>
      <c r="D5" s="23">
        <f>'Plan de Comunicacion'!M14</f>
        <v/>
      </c>
      <c r="E5" s="21" t="n"/>
    </row>
    <row r="6">
      <c r="A6" s="19" t="inlineStr">
        <is>
          <t>Desviacion Total (EUR)</t>
        </is>
      </c>
      <c r="B6" s="20" t="n"/>
      <c r="C6" s="21" t="n"/>
      <c r="D6" s="23">
        <f>'Plan de Comunicacion'!N14</f>
        <v/>
      </c>
      <c r="E6" s="21" t="n"/>
    </row>
    <row r="7">
      <c r="A7" s="19" t="inlineStr">
        <is>
          <t>% Completadas</t>
        </is>
      </c>
      <c r="B7" s="20" t="n"/>
      <c r="C7" s="21" t="n"/>
      <c r="D7" s="24">
        <f>IFERROR(COUNTIF('Plan de Comunicacion'!J4:J12,"Completado")/COUNTA('Plan de Comunicacion'!J4:J12),0)</f>
        <v/>
      </c>
      <c r="E7" s="21" t="n"/>
    </row>
    <row r="8">
      <c r="A8" s="19" t="inlineStr">
        <is>
          <t>% Desviacion Media</t>
        </is>
      </c>
      <c r="B8" s="20" t="n"/>
      <c r="C8" s="21" t="n"/>
      <c r="D8" s="24">
        <f>'Plan de Comunicacion'!O14</f>
        <v/>
      </c>
      <c r="E8" s="21" t="n"/>
    </row>
    <row r="9"/>
    <row r="10"/>
    <row r="11">
      <c r="A11" s="25" t="inlineStr">
        <is>
          <t>Estado</t>
        </is>
      </c>
      <c r="B11" s="25" t="inlineStr">
        <is>
          <t>Cantidad</t>
        </is>
      </c>
      <c r="D11" s="25" t="inlineStr">
        <is>
          <t>Tipo</t>
        </is>
      </c>
      <c r="E11" s="25" t="inlineStr">
        <is>
          <t>Presupuesto (EUR)</t>
        </is>
      </c>
      <c r="F11" s="25" t="inlineStr">
        <is>
          <t>Coste Real (EUR)</t>
        </is>
      </c>
    </row>
    <row r="12">
      <c r="A12" s="26" t="inlineStr">
        <is>
          <t>Pendiente</t>
        </is>
      </c>
      <c r="B12" s="4">
        <f>COUNTIF('Plan de Comunicacion'!J4:J12,"Pendiente")</f>
        <v/>
      </c>
      <c r="D12" s="26" t="inlineStr">
        <is>
          <t>Reunion</t>
        </is>
      </c>
      <c r="E12" s="7">
        <f>SUMIF('Plan de Comunicacion'!B4:B12,D12,'Plan de Comunicacion'!L4:L12)</f>
        <v/>
      </c>
      <c r="F12" s="7">
        <f>SUMIF('Plan de Comunicacion'!B4:B12,D12,'Plan de Comunicacion'!M4:M12)</f>
        <v/>
      </c>
    </row>
    <row r="13">
      <c r="A13" s="27" t="inlineStr">
        <is>
          <t>En curso</t>
        </is>
      </c>
      <c r="B13" s="11">
        <f>COUNTIF('Plan de Comunicacion'!J4:J12,"En curso")</f>
        <v/>
      </c>
      <c r="D13" s="27" t="inlineStr">
        <is>
          <t>Informe</t>
        </is>
      </c>
      <c r="E13" s="13">
        <f>SUMIF('Plan de Comunicacion'!B4:B12,D13,'Plan de Comunicacion'!L4:L12)</f>
        <v/>
      </c>
      <c r="F13" s="13">
        <f>SUMIF('Plan de Comunicacion'!B4:B12,D13,'Plan de Comunicacion'!M4:M12)</f>
        <v/>
      </c>
    </row>
    <row r="14">
      <c r="A14" s="26" t="inlineStr">
        <is>
          <t>Completado</t>
        </is>
      </c>
      <c r="B14" s="4">
        <f>COUNTIF('Plan de Comunicacion'!J4:J12,"Completado")</f>
        <v/>
      </c>
      <c r="D14" s="26" t="inlineStr">
        <is>
          <t>Newsletter</t>
        </is>
      </c>
      <c r="E14" s="7">
        <f>SUMIF('Plan de Comunicacion'!B4:B12,D14,'Plan de Comunicacion'!L4:L12)</f>
        <v/>
      </c>
      <c r="F14" s="7">
        <f>SUMIF('Plan de Comunicacion'!B4:B12,D14,'Plan de Comunicacion'!M4:M12)</f>
        <v/>
      </c>
    </row>
    <row r="15">
      <c r="D15" s="27" t="inlineStr">
        <is>
          <t>Redes Sociales</t>
        </is>
      </c>
      <c r="E15" s="13">
        <f>SUMIF('Plan de Comunicacion'!B4:B12,D15,'Plan de Comunicacion'!L4:L12)</f>
        <v/>
      </c>
      <c r="F15" s="13">
        <f>SUMIF('Plan de Comunicacion'!B4:B12,D15,'Plan de Comunicacion'!M4:M12)</f>
        <v/>
      </c>
    </row>
    <row r="16">
      <c r="D16" s="26" t="inlineStr">
        <is>
          <t>Encuesta</t>
        </is>
      </c>
      <c r="E16" s="7">
        <f>SUMIF('Plan de Comunicacion'!B4:B12,D16,'Plan de Comunicacion'!L4:L12)</f>
        <v/>
      </c>
      <c r="F16" s="7">
        <f>SUMIF('Plan de Comunicacion'!B4:B12,D16,'Plan de Comunicacion'!M4:M12)</f>
        <v/>
      </c>
    </row>
    <row r="17">
      <c r="D17" s="27" t="inlineStr">
        <is>
          <t>Taller</t>
        </is>
      </c>
      <c r="E17" s="13">
        <f>SUMIF('Plan de Comunicacion'!B4:B12,D17,'Plan de Comunicacion'!L4:L12)</f>
        <v/>
      </c>
      <c r="F17" s="13">
        <f>SUMIF('Plan de Comunicacion'!B4:B12,D17,'Plan de Comunicacion'!M4:M12)</f>
        <v/>
      </c>
    </row>
    <row r="18">
      <c r="D18" s="26" t="inlineStr">
        <is>
          <t>Comunicado</t>
        </is>
      </c>
      <c r="E18" s="7">
        <f>SUMIF('Plan de Comunicacion'!B4:B12,D18,'Plan de Comunicacion'!L4:L12)</f>
        <v/>
      </c>
      <c r="F18" s="7">
        <f>SUMIF('Plan de Comunicacion'!B4:B12,D18,'Plan de Comunicacion'!M4:M12)</f>
        <v/>
      </c>
    </row>
  </sheetData>
  <mergeCells count="13">
    <mergeCell ref="A1:H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GUIA DE USO DEL PLAN DE COMUNICACION</t>
        </is>
      </c>
    </row>
    <row r="2"/>
    <row r="3">
      <c r="A3" s="25" t="inlineStr">
        <is>
          <t>Hoja</t>
        </is>
      </c>
      <c r="B3" s="25" t="inlineStr">
        <is>
          <t>Descripcion</t>
        </is>
      </c>
    </row>
    <row r="4" ht="40" customHeight="1">
      <c r="A4" s="28" t="inlineStr">
        <is>
          <t>Plan de Comunicacion</t>
        </is>
      </c>
      <c r="B4" s="5" t="inlineStr">
        <is>
          <t>Contiene el listado completo de acciones de comunicacion del proyecto: tipo, objetivo, audiencia, responsable, canal, frecuencia, fechas, estado, prioridad y control de presupuesto.</t>
        </is>
      </c>
    </row>
    <row r="5" ht="40" customHeight="1">
      <c r="A5" s="29" t="inlineStr">
        <is>
          <t>Columnas Presupuesto/Coste</t>
        </is>
      </c>
      <c r="B5" s="12" t="inlineStr">
        <is>
          <t>Introduzca el presupuesto estimado y el coste real de cada accion en las celdas amarillas (columnas L y M). La Desviacion y el % Desviacion se calculan automaticamente.</t>
        </is>
      </c>
    </row>
    <row r="6" ht="40" customHeight="1">
      <c r="A6" s="28" t="inlineStr">
        <is>
          <t>Estado y Prioridad</t>
        </is>
      </c>
      <c r="B6" s="5" t="inlineStr">
        <is>
          <t>Use las listas desplegables (Pendiente, En curso, Completado / Alta, Media, Baja) para clasificar cada accion. Los colores cambian automaticamente segun el estado.</t>
        </is>
      </c>
    </row>
    <row r="7" ht="40" customHeight="1">
      <c r="A7" s="29" t="inlineStr">
        <is>
          <t>Puntuacion (VLOOKUP)</t>
        </is>
      </c>
      <c r="B7" s="12" t="inlineStr">
        <is>
          <t>La columna Puntuacion utiliza una busqueda VLOOKUP sobre la tabla de prioridades (columnas Q y R) para asignar un peso numerico a cada nivel de prioridad.</t>
        </is>
      </c>
    </row>
    <row r="8" ht="40" customHeight="1">
      <c r="A8" s="28" t="inlineStr">
        <is>
          <t>Dashboard</t>
        </is>
      </c>
      <c r="B8" s="5" t="inlineStr">
        <is>
          <t>Resume los indicadores clave (KPI): numero de comunicaciones, presupuesto y coste totales, desviacion, porcentaje completado y desviacion media, ademas de graficos de estado y de tipo.</t>
        </is>
      </c>
    </row>
    <row r="9" ht="40" customHeight="1">
      <c r="A9" s="29" t="inlineStr">
        <is>
          <t>Graficos</t>
        </is>
      </c>
      <c r="B9" s="12" t="inlineStr">
        <is>
          <t>El grafico circular muestra la distribucion de acciones por estado; el grafico de barras compara el presupuesto frente al coste real por tipo de comunicacion.</t>
        </is>
      </c>
    </row>
    <row r="10" ht="40" customHeight="1">
      <c r="A10" s="28" t="inlineStr">
        <is>
          <t>Actualizacion</t>
        </is>
      </c>
      <c r="B10" s="5" t="inlineStr">
        <is>
          <t>Al modificar los datos de la hoja Plan de Comunicacion, todos los totales, KPI y graficos del Dashboard se actualizan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2026-07-18T12:44:49Z</dcterms:created>
  <dcterms:modified xmlns:dcterms="http://purl.org/dc/terms/" xmlns:xsi="http://www.w3.org/2001/XMLSchema-instance" xsi:type="dcterms:W3CDTF">2026-07-18T12:44:49Z</dcterms:modified>
</cp:coreProperties>
</file>