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ción" sheetId="1" state="visible" r:id="rId1"/>
    <sheet xmlns:r="http://schemas.openxmlformats.org/officeDocument/2006/relationships" name="Ranking" sheetId="2" state="visible" r:id="rId2"/>
    <sheet xmlns:r="http://schemas.openxmlformats.org/officeDocument/2006/relationships" name="Instrucciones" sheetId="3" state="visible" r:id="rId3"/>
  </sheets>
  <definedNames>
    <definedName name="_xlnm._FilterDatabase" localSheetId="0" hidden="1">'Facturación'!$A$1:$N$101</definedName>
    <definedName name="_xlnm._FilterDatabase" localSheetId="1" hidden="1">'Ranking'!$A$8:$H$18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.##0,00&quot; €&quot;"/>
    <numFmt numFmtId="166" formatCode="0,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FFFFFF"/>
      <sz val="16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DCFCE7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165" fontId="1" fillId="6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166" fontId="3" fillId="7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6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DC2626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Facturación neta por cliente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'Ranking'!E8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solidFill>
                <a:srgbClr val="C8102E"/>
              </a:solidFill>
              <a:prstDash val="solid"/>
            </a:ln>
          </spPr>
          <cat>
            <numRef>
              <f>'Ranking'!$B$9:$B$18</f>
            </numRef>
          </cat>
          <val>
            <numRef>
              <f>'Ranking'!$E$9:$E$18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Facturación neta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Cliente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facturación por cliente</a:t>
            </a:r>
          </a:p>
        </rich>
      </tx>
    </title>
    <plotArea>
      <pieChart>
        <varyColors val="1"/>
        <ser>
          <idx val="0"/>
          <order val="0"/>
          <tx>
            <strRef>
              <f>'Ranking'!E8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'Ranking'!$B$9:$B$18</f>
            </numRef>
          </cat>
          <val>
            <numRef>
              <f>'Ranking'!$E$9:$E$18</f>
            </numRef>
          </val>
        </ser>
        <dLbls>
          <showPercent val="1"/>
          <showLeaderLines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20</row>
      <rowOff>0</rowOff>
    </from>
    <ext cx="576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E293B"/>
    <outlinePr summaryBelow="1" summaryRight="1"/>
    <pageSetUpPr/>
  </sheetPr>
  <dimension ref="A1:N10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23" customWidth="1" min="3" max="3"/>
    <col width="16" customWidth="1" min="4" max="4"/>
    <col width="25" customWidth="1" min="5" max="5"/>
    <col width="19" customWidth="1" min="6" max="6"/>
    <col width="12" customWidth="1" min="7" max="7"/>
    <col width="15" customWidth="1" min="8" max="8"/>
    <col width="19" customWidth="1" min="9" max="9"/>
    <col width="15" customWidth="1" min="10" max="10"/>
    <col width="19" customWidth="1" min="11" max="11"/>
    <col width="14" customWidth="1" min="12" max="12"/>
    <col width="15" customWidth="1" min="13" max="13"/>
    <col width="21" customWidth="1" min="14" max="14"/>
  </cols>
  <sheetData>
    <row r="1" ht="30" customHeight="1">
      <c r="A1" s="1" t="inlineStr">
        <is>
          <t>N.º factura</t>
        </is>
      </c>
      <c r="B1" s="1" t="inlineStr">
        <is>
          <t>Fecha</t>
        </is>
      </c>
      <c r="C1" s="1" t="inlineStr">
        <is>
          <t>Cliente</t>
        </is>
      </c>
      <c r="D1" s="1" t="inlineStr">
        <is>
          <t>Ciudad</t>
        </is>
      </c>
      <c r="E1" s="1" t="inlineStr">
        <is>
          <t>Sector</t>
        </is>
      </c>
      <c r="F1" s="1" t="inlineStr">
        <is>
          <t>Base imponible (€)</t>
        </is>
      </c>
      <c r="G1" s="1" t="inlineStr">
        <is>
          <t>Tipo IVA</t>
        </is>
      </c>
      <c r="H1" s="1" t="inlineStr">
        <is>
          <t>IVA (€)</t>
        </is>
      </c>
      <c r="I1" s="1" t="inlineStr">
        <is>
          <t>Retención IRPF (%)</t>
        </is>
      </c>
      <c r="J1" s="1" t="inlineStr">
        <is>
          <t>IRPF (€)</t>
        </is>
      </c>
      <c r="K1" s="1" t="inlineStr">
        <is>
          <t>Total factura (€)</t>
        </is>
      </c>
      <c r="L1" s="1" t="inlineStr">
        <is>
          <t>Estado</t>
        </is>
      </c>
      <c r="M1" s="1" t="inlineStr">
        <is>
          <t>Días vencidos</t>
        </is>
      </c>
      <c r="N1" s="1" t="inlineStr">
        <is>
          <t>Facturación neta (€)</t>
        </is>
      </c>
    </row>
    <row r="2">
      <c r="A2" s="2" t="inlineStr">
        <is>
          <t>F2026-001</t>
        </is>
      </c>
      <c r="B2" s="3" t="n">
        <v>46047</v>
      </c>
      <c r="C2" s="4" t="inlineStr">
        <is>
          <t>Lucía Fernández</t>
        </is>
      </c>
      <c r="D2" s="4" t="inlineStr">
        <is>
          <t>Madrid</t>
        </is>
      </c>
      <c r="E2" s="4" t="inlineStr">
        <is>
          <t>Consultoría</t>
        </is>
      </c>
      <c r="F2" s="5" t="n">
        <v>12500</v>
      </c>
      <c r="G2" s="6" t="n">
        <v>0.21</v>
      </c>
      <c r="H2" s="7">
        <f>IF(OR(F2="",G2=""),"",F2*G2)</f>
        <v/>
      </c>
      <c r="I2" s="6" t="n">
        <v>0.15</v>
      </c>
      <c r="J2" s="7">
        <f>IF(OR(F2="",I2=""),"",F2*I2)</f>
        <v/>
      </c>
      <c r="K2" s="7">
        <f>IF(OR(F2="",H2=""),"",F2+H2)</f>
        <v/>
      </c>
      <c r="L2" s="2" t="inlineStr">
        <is>
          <t>Pagada</t>
        </is>
      </c>
      <c r="M2" s="8">
        <f>IF(OR(B2="",L2=""),"",IF(L2="Pagada",0,MAX(0,TODAY()-B2-30)))</f>
        <v/>
      </c>
      <c r="N2" s="7">
        <f>IF(OR(K2="",J2=""),"",K2-J2)</f>
        <v/>
      </c>
    </row>
    <row r="3">
      <c r="A3" s="2" t="inlineStr">
        <is>
          <t>F2026-002</t>
        </is>
      </c>
      <c r="B3" s="3" t="n">
        <v>46077</v>
      </c>
      <c r="C3" s="4" t="inlineStr">
        <is>
          <t>Martín López</t>
        </is>
      </c>
      <c r="D3" s="4" t="inlineStr">
        <is>
          <t>Barcelona</t>
        </is>
      </c>
      <c r="E3" s="4" t="inlineStr">
        <is>
          <t>Tecnología</t>
        </is>
      </c>
      <c r="F3" s="5" t="n">
        <v>9800</v>
      </c>
      <c r="G3" s="6" t="n">
        <v>0.21</v>
      </c>
      <c r="H3" s="9">
        <f>IF(OR(F3="",G3=""),"",F3*G3)</f>
        <v/>
      </c>
      <c r="I3" s="6" t="n">
        <v>0</v>
      </c>
      <c r="J3" s="9">
        <f>IF(OR(F3="",I3=""),"",F3*I3)</f>
        <v/>
      </c>
      <c r="K3" s="9">
        <f>IF(OR(F3="",H3=""),"",F3+H3)</f>
        <v/>
      </c>
      <c r="L3" s="2" t="inlineStr">
        <is>
          <t>Pagada</t>
        </is>
      </c>
      <c r="M3" s="10">
        <f>IF(OR(B3="",L3=""),"",IF(L3="Pagada",0,MAX(0,TODAY()-B3-30)))</f>
        <v/>
      </c>
      <c r="N3" s="9">
        <f>IF(OR(K3="",J3=""),"",K3-J3)</f>
        <v/>
      </c>
    </row>
    <row r="4">
      <c r="A4" s="2" t="inlineStr">
        <is>
          <t>F2026-003</t>
        </is>
      </c>
      <c r="B4" s="3" t="n">
        <v>46107</v>
      </c>
      <c r="C4" s="4" t="inlineStr">
        <is>
          <t>Sofía García</t>
        </is>
      </c>
      <c r="D4" s="4" t="inlineStr">
        <is>
          <t>Valencia</t>
        </is>
      </c>
      <c r="E4" s="4" t="inlineStr">
        <is>
          <t>Comercio</t>
        </is>
      </c>
      <c r="F4" s="5" t="n">
        <v>7350</v>
      </c>
      <c r="G4" s="6" t="n">
        <v>0.1</v>
      </c>
      <c r="H4" s="7">
        <f>IF(OR(F4="",G4=""),"",F4*G4)</f>
        <v/>
      </c>
      <c r="I4" s="6" t="n">
        <v>0.15</v>
      </c>
      <c r="J4" s="7">
        <f>IF(OR(F4="",I4=""),"",F4*I4)</f>
        <v/>
      </c>
      <c r="K4" s="7">
        <f>IF(OR(F4="",H4=""),"",F4+H4)</f>
        <v/>
      </c>
      <c r="L4" s="2" t="inlineStr">
        <is>
          <t>Vencida</t>
        </is>
      </c>
      <c r="M4" s="8">
        <f>IF(OR(B4="",L4=""),"",IF(L4="Pagada",0,MAX(0,TODAY()-B4-30)))</f>
        <v/>
      </c>
      <c r="N4" s="7">
        <f>IF(OR(K4="",J4=""),"",K4-J4)</f>
        <v/>
      </c>
    </row>
    <row r="5">
      <c r="A5" s="2" t="inlineStr">
        <is>
          <t>F2026-004</t>
        </is>
      </c>
      <c r="B5" s="3" t="n">
        <v>46137</v>
      </c>
      <c r="C5" s="4" t="inlineStr">
        <is>
          <t>Hugo Martínez</t>
        </is>
      </c>
      <c r="D5" s="4" t="inlineStr">
        <is>
          <t>Sevilla</t>
        </is>
      </c>
      <c r="E5" s="4" t="inlineStr">
        <is>
          <t>Construcción</t>
        </is>
      </c>
      <c r="F5" s="5" t="n">
        <v>11200</v>
      </c>
      <c r="G5" s="6" t="n">
        <v>0.21</v>
      </c>
      <c r="H5" s="9">
        <f>IF(OR(F5="",G5=""),"",F5*G5)</f>
        <v/>
      </c>
      <c r="I5" s="6" t="n">
        <v>0</v>
      </c>
      <c r="J5" s="9">
        <f>IF(OR(F5="",I5=""),"",F5*I5)</f>
        <v/>
      </c>
      <c r="K5" s="9">
        <f>IF(OR(F5="",H5=""),"",F5+H5)</f>
        <v/>
      </c>
      <c r="L5" s="2" t="inlineStr">
        <is>
          <t>Pendiente</t>
        </is>
      </c>
      <c r="M5" s="10">
        <f>IF(OR(B5="",L5=""),"",IF(L5="Pagada",0,MAX(0,TODAY()-B5-30)))</f>
        <v/>
      </c>
      <c r="N5" s="9">
        <f>IF(OR(K5="",J5=""),"",K5-J5)</f>
        <v/>
      </c>
    </row>
    <row r="6">
      <c r="A6" s="2" t="inlineStr">
        <is>
          <t>F2026-005</t>
        </is>
      </c>
      <c r="B6" s="3" t="n">
        <v>46167</v>
      </c>
      <c r="C6" s="4" t="inlineStr">
        <is>
          <t>Marta Sánchez</t>
        </is>
      </c>
      <c r="D6" s="4" t="inlineStr">
        <is>
          <t>Zaragoza</t>
        </is>
      </c>
      <c r="E6" s="4" t="inlineStr">
        <is>
          <t>Servicios profesionales</t>
        </is>
      </c>
      <c r="F6" s="5" t="n">
        <v>6800</v>
      </c>
      <c r="G6" s="6" t="n">
        <v>0.21</v>
      </c>
      <c r="H6" s="7">
        <f>IF(OR(F6="",G6=""),"",F6*G6)</f>
        <v/>
      </c>
      <c r="I6" s="6" t="n">
        <v>0.15</v>
      </c>
      <c r="J6" s="7">
        <f>IF(OR(F6="",I6=""),"",F6*I6)</f>
        <v/>
      </c>
      <c r="K6" s="7">
        <f>IF(OR(F6="",H6=""),"",F6+H6)</f>
        <v/>
      </c>
      <c r="L6" s="2" t="inlineStr">
        <is>
          <t>Pagada</t>
        </is>
      </c>
      <c r="M6" s="8">
        <f>IF(OR(B6="",L6=""),"",IF(L6="Pagada",0,MAX(0,TODAY()-B6-30)))</f>
        <v/>
      </c>
      <c r="N6" s="7">
        <f>IF(OR(K6="",J6=""),"",K6-J6)</f>
        <v/>
      </c>
    </row>
    <row r="7">
      <c r="A7" s="2" t="inlineStr">
        <is>
          <t>F2026-006</t>
        </is>
      </c>
      <c r="B7" s="3" t="n">
        <v>46197</v>
      </c>
      <c r="C7" s="4" t="inlineStr">
        <is>
          <t>Pablo Romero</t>
        </is>
      </c>
      <c r="D7" s="4" t="inlineStr">
        <is>
          <t>Málaga</t>
        </is>
      </c>
      <c r="E7" s="4" t="inlineStr">
        <is>
          <t>Hostelería</t>
        </is>
      </c>
      <c r="F7" s="5" t="n">
        <v>4200</v>
      </c>
      <c r="G7" s="6" t="n">
        <v>0.1</v>
      </c>
      <c r="H7" s="9">
        <f>IF(OR(F7="",G7=""),"",F7*G7)</f>
        <v/>
      </c>
      <c r="I7" s="6" t="n">
        <v>0</v>
      </c>
      <c r="J7" s="9">
        <f>IF(OR(F7="",I7=""),"",F7*I7)</f>
        <v/>
      </c>
      <c r="K7" s="9">
        <f>IF(OR(F7="",H7=""),"",F7+H7)</f>
        <v/>
      </c>
      <c r="L7" s="2" t="inlineStr">
        <is>
          <t>Vencida</t>
        </is>
      </c>
      <c r="M7" s="10">
        <f>IF(OR(B7="",L7=""),"",IF(L7="Pagada",0,MAX(0,TODAY()-B7-30)))</f>
        <v/>
      </c>
      <c r="N7" s="9">
        <f>IF(OR(K7="",J7=""),"",K7-J7)</f>
        <v/>
      </c>
    </row>
    <row r="8">
      <c r="A8" s="2" t="inlineStr">
        <is>
          <t>F2026-007</t>
        </is>
      </c>
      <c r="B8" s="3" t="n">
        <v>46217</v>
      </c>
      <c r="C8" s="4" t="inlineStr">
        <is>
          <t>Carmen Navarro</t>
        </is>
      </c>
      <c r="D8" s="4" t="inlineStr">
        <is>
          <t>Bilbao</t>
        </is>
      </c>
      <c r="E8" s="4" t="inlineStr">
        <is>
          <t>Industria</t>
        </is>
      </c>
      <c r="F8" s="5" t="n">
        <v>8750</v>
      </c>
      <c r="G8" s="6" t="n">
        <v>0.21</v>
      </c>
      <c r="H8" s="7">
        <f>IF(OR(F8="",G8=""),"",F8*G8)</f>
        <v/>
      </c>
      <c r="I8" s="6" t="n">
        <v>0.15</v>
      </c>
      <c r="J8" s="7">
        <f>IF(OR(F8="",I8=""),"",F8*I8)</f>
        <v/>
      </c>
      <c r="K8" s="7">
        <f>IF(OR(F8="",H8=""),"",F8+H8)</f>
        <v/>
      </c>
      <c r="L8" s="2" t="inlineStr">
        <is>
          <t>Pagada</t>
        </is>
      </c>
      <c r="M8" s="8">
        <f>IF(OR(B8="",L8=""),"",IF(L8="Pagada",0,MAX(0,TODAY()-B8-30)))</f>
        <v/>
      </c>
      <c r="N8" s="7">
        <f>IF(OR(K8="",J8=""),"",K8-J8)</f>
        <v/>
      </c>
    </row>
    <row r="9">
      <c r="A9" s="2" t="inlineStr">
        <is>
          <t>F2026-008</t>
        </is>
      </c>
      <c r="B9" s="3" t="n">
        <v>46232</v>
      </c>
      <c r="C9" s="4" t="inlineStr">
        <is>
          <t>Javier Torres</t>
        </is>
      </c>
      <c r="D9" s="4" t="inlineStr">
        <is>
          <t>Murcia</t>
        </is>
      </c>
      <c r="E9" s="4" t="inlineStr">
        <is>
          <t>Logística</t>
        </is>
      </c>
      <c r="F9" s="5" t="n">
        <v>5600</v>
      </c>
      <c r="G9" s="6" t="n">
        <v>0.21</v>
      </c>
      <c r="H9" s="9">
        <f>IF(OR(F9="",G9=""),"",F9*G9)</f>
        <v/>
      </c>
      <c r="I9" s="6" t="n">
        <v>0</v>
      </c>
      <c r="J9" s="9">
        <f>IF(OR(F9="",I9=""),"",F9*I9)</f>
        <v/>
      </c>
      <c r="K9" s="9">
        <f>IF(OR(F9="",H9=""),"",F9+H9)</f>
        <v/>
      </c>
      <c r="L9" s="2" t="inlineStr">
        <is>
          <t>Vencida</t>
        </is>
      </c>
      <c r="M9" s="10">
        <f>IF(OR(B9="",L9=""),"",IF(L9="Pagada",0,MAX(0,TODAY()-B9-30)))</f>
        <v/>
      </c>
      <c r="N9" s="9">
        <f>IF(OR(K9="",J9=""),"",K9-J9)</f>
        <v/>
      </c>
    </row>
    <row r="10">
      <c r="A10" s="2" t="inlineStr">
        <is>
          <t>F2026-009</t>
        </is>
      </c>
      <c r="B10" s="3" t="n">
        <v>46252</v>
      </c>
      <c r="C10" s="4" t="inlineStr">
        <is>
          <t>Laura Jiménez</t>
        </is>
      </c>
      <c r="D10" s="4" t="inlineStr">
        <is>
          <t>Alicante</t>
        </is>
      </c>
      <c r="E10" s="4" t="inlineStr">
        <is>
          <t>Marketing</t>
        </is>
      </c>
      <c r="F10" s="5" t="n">
        <v>3150</v>
      </c>
      <c r="G10" s="6" t="n">
        <v>0.21</v>
      </c>
      <c r="H10" s="7">
        <f>IF(OR(F10="",G10=""),"",F10*G10)</f>
        <v/>
      </c>
      <c r="I10" s="6" t="n">
        <v>0.15</v>
      </c>
      <c r="J10" s="7">
        <f>IF(OR(F10="",I10=""),"",F10*I10)</f>
        <v/>
      </c>
      <c r="K10" s="7">
        <f>IF(OR(F10="",H10=""),"",F10+H10)</f>
        <v/>
      </c>
      <c r="L10" s="2" t="inlineStr">
        <is>
          <t>Pendiente</t>
        </is>
      </c>
      <c r="M10" s="8">
        <f>IF(OR(B10="",L10=""),"",IF(L10="Pagada",0,MAX(0,TODAY()-B10-30)))</f>
        <v/>
      </c>
      <c r="N10" s="7">
        <f>IF(OR(K10="",J10=""),"",K10-J10)</f>
        <v/>
      </c>
    </row>
    <row r="11">
      <c r="A11" s="2" t="inlineStr">
        <is>
          <t>F2026-010</t>
        </is>
      </c>
      <c r="B11" s="3" t="n">
        <v>46262</v>
      </c>
      <c r="C11" s="4" t="inlineStr">
        <is>
          <t>Álvaro Ruiz</t>
        </is>
      </c>
      <c r="D11" s="4" t="inlineStr">
        <is>
          <t>Granada</t>
        </is>
      </c>
      <c r="E11" s="4" t="inlineStr">
        <is>
          <t>Formación</t>
        </is>
      </c>
      <c r="F11" s="5" t="n">
        <v>2200</v>
      </c>
      <c r="G11" s="6" t="n">
        <v>0.1</v>
      </c>
      <c r="H11" s="9">
        <f>IF(OR(F11="",G11=""),"",F11*G11)</f>
        <v/>
      </c>
      <c r="I11" s="6" t="n">
        <v>0</v>
      </c>
      <c r="J11" s="9">
        <f>IF(OR(F11="",I11=""),"",F11*I11)</f>
        <v/>
      </c>
      <c r="K11" s="9">
        <f>IF(OR(F11="",H11=""),"",F11+H11)</f>
        <v/>
      </c>
      <c r="L11" s="2" t="inlineStr">
        <is>
          <t>Pendiente</t>
        </is>
      </c>
      <c r="M11" s="10">
        <f>IF(OR(B11="",L11=""),"",IF(L11="Pagada",0,MAX(0,TODAY()-B11-30)))</f>
        <v/>
      </c>
      <c r="N11" s="9">
        <f>IF(OR(K11="",J11=""),"",K11-J11)</f>
        <v/>
      </c>
    </row>
    <row r="12">
      <c r="A12" s="2" t="n"/>
      <c r="B12" s="3" t="n"/>
      <c r="C12" s="4" t="n"/>
      <c r="D12" s="4" t="n"/>
      <c r="E12" s="4" t="n"/>
      <c r="F12" s="5" t="n"/>
      <c r="G12" s="6" t="n"/>
      <c r="H12" s="7">
        <f>IF(OR(F12="",G12=""),"",F12*G12)</f>
        <v/>
      </c>
      <c r="I12" s="6" t="n"/>
      <c r="J12" s="7">
        <f>IF(OR(F12="",I12=""),"",F12*I12)</f>
        <v/>
      </c>
      <c r="K12" s="7">
        <f>IF(OR(F12="",H12=""),"",F12+H12)</f>
        <v/>
      </c>
      <c r="L12" s="2" t="n"/>
      <c r="M12" s="8">
        <f>IF(OR(B12="",L12=""),"",IF(L12="Pagada",0,MAX(0,TODAY()-B12-30)))</f>
        <v/>
      </c>
      <c r="N12" s="7">
        <f>IF(OR(K12="",J12=""),"",K12-J12)</f>
        <v/>
      </c>
    </row>
    <row r="13">
      <c r="A13" s="2" t="n"/>
      <c r="B13" s="3" t="n"/>
      <c r="C13" s="4" t="n"/>
      <c r="D13" s="4" t="n"/>
      <c r="E13" s="4" t="n"/>
      <c r="F13" s="5" t="n"/>
      <c r="G13" s="6" t="n"/>
      <c r="H13" s="9">
        <f>IF(OR(F13="",G13=""),"",F13*G13)</f>
        <v/>
      </c>
      <c r="I13" s="6" t="n"/>
      <c r="J13" s="9">
        <f>IF(OR(F13="",I13=""),"",F13*I13)</f>
        <v/>
      </c>
      <c r="K13" s="9">
        <f>IF(OR(F13="",H13=""),"",F13+H13)</f>
        <v/>
      </c>
      <c r="L13" s="2" t="n"/>
      <c r="M13" s="10">
        <f>IF(OR(B13="",L13=""),"",IF(L13="Pagada",0,MAX(0,TODAY()-B13-30)))</f>
        <v/>
      </c>
      <c r="N13" s="9">
        <f>IF(OR(K13="",J13=""),"",K13-J13)</f>
        <v/>
      </c>
    </row>
    <row r="14">
      <c r="A14" s="2" t="n"/>
      <c r="B14" s="3" t="n"/>
      <c r="C14" s="4" t="n"/>
      <c r="D14" s="4" t="n"/>
      <c r="E14" s="4" t="n"/>
      <c r="F14" s="5" t="n"/>
      <c r="G14" s="6" t="n"/>
      <c r="H14" s="7">
        <f>IF(OR(F14="",G14=""),"",F14*G14)</f>
        <v/>
      </c>
      <c r="I14" s="6" t="n"/>
      <c r="J14" s="7">
        <f>IF(OR(F14="",I14=""),"",F14*I14)</f>
        <v/>
      </c>
      <c r="K14" s="7">
        <f>IF(OR(F14="",H14=""),"",F14+H14)</f>
        <v/>
      </c>
      <c r="L14" s="2" t="n"/>
      <c r="M14" s="8">
        <f>IF(OR(B14="",L14=""),"",IF(L14="Pagada",0,MAX(0,TODAY()-B14-30)))</f>
        <v/>
      </c>
      <c r="N14" s="7">
        <f>IF(OR(K14="",J14=""),"",K14-J14)</f>
        <v/>
      </c>
    </row>
    <row r="15">
      <c r="A15" s="2" t="n"/>
      <c r="B15" s="3" t="n"/>
      <c r="C15" s="4" t="n"/>
      <c r="D15" s="4" t="n"/>
      <c r="E15" s="4" t="n"/>
      <c r="F15" s="5" t="n"/>
      <c r="G15" s="6" t="n"/>
      <c r="H15" s="9">
        <f>IF(OR(F15="",G15=""),"",F15*G15)</f>
        <v/>
      </c>
      <c r="I15" s="6" t="n"/>
      <c r="J15" s="9">
        <f>IF(OR(F15="",I15=""),"",F15*I15)</f>
        <v/>
      </c>
      <c r="K15" s="9">
        <f>IF(OR(F15="",H15=""),"",F15+H15)</f>
        <v/>
      </c>
      <c r="L15" s="2" t="n"/>
      <c r="M15" s="10">
        <f>IF(OR(B15="",L15=""),"",IF(L15="Pagada",0,MAX(0,TODAY()-B15-30)))</f>
        <v/>
      </c>
      <c r="N15" s="9">
        <f>IF(OR(K15="",J15=""),"",K15-J15)</f>
        <v/>
      </c>
    </row>
    <row r="16">
      <c r="A16" s="2" t="n"/>
      <c r="B16" s="3" t="n"/>
      <c r="C16" s="4" t="n"/>
      <c r="D16" s="4" t="n"/>
      <c r="E16" s="4" t="n"/>
      <c r="F16" s="5" t="n"/>
      <c r="G16" s="6" t="n"/>
      <c r="H16" s="7">
        <f>IF(OR(F16="",G16=""),"",F16*G16)</f>
        <v/>
      </c>
      <c r="I16" s="6" t="n"/>
      <c r="J16" s="7">
        <f>IF(OR(F16="",I16=""),"",F16*I16)</f>
        <v/>
      </c>
      <c r="K16" s="7">
        <f>IF(OR(F16="",H16=""),"",F16+H16)</f>
        <v/>
      </c>
      <c r="L16" s="2" t="n"/>
      <c r="M16" s="8">
        <f>IF(OR(B16="",L16=""),"",IF(L16="Pagada",0,MAX(0,TODAY()-B16-30)))</f>
        <v/>
      </c>
      <c r="N16" s="7">
        <f>IF(OR(K16="",J16=""),"",K16-J16)</f>
        <v/>
      </c>
    </row>
    <row r="17">
      <c r="A17" s="2" t="n"/>
      <c r="B17" s="3" t="n"/>
      <c r="C17" s="4" t="n"/>
      <c r="D17" s="4" t="n"/>
      <c r="E17" s="4" t="n"/>
      <c r="F17" s="5" t="n"/>
      <c r="G17" s="6" t="n"/>
      <c r="H17" s="9">
        <f>IF(OR(F17="",G17=""),"",F17*G17)</f>
        <v/>
      </c>
      <c r="I17" s="6" t="n"/>
      <c r="J17" s="9">
        <f>IF(OR(F17="",I17=""),"",F17*I17)</f>
        <v/>
      </c>
      <c r="K17" s="9">
        <f>IF(OR(F17="",H17=""),"",F17+H17)</f>
        <v/>
      </c>
      <c r="L17" s="2" t="n"/>
      <c r="M17" s="10">
        <f>IF(OR(B17="",L17=""),"",IF(L17="Pagada",0,MAX(0,TODAY()-B17-30)))</f>
        <v/>
      </c>
      <c r="N17" s="9">
        <f>IF(OR(K17="",J17=""),"",K17-J17)</f>
        <v/>
      </c>
    </row>
    <row r="18">
      <c r="A18" s="2" t="n"/>
      <c r="B18" s="3" t="n"/>
      <c r="C18" s="4" t="n"/>
      <c r="D18" s="4" t="n"/>
      <c r="E18" s="4" t="n"/>
      <c r="F18" s="5" t="n"/>
      <c r="G18" s="6" t="n"/>
      <c r="H18" s="7">
        <f>IF(OR(F18="",G18=""),"",F18*G18)</f>
        <v/>
      </c>
      <c r="I18" s="6" t="n"/>
      <c r="J18" s="7">
        <f>IF(OR(F18="",I18=""),"",F18*I18)</f>
        <v/>
      </c>
      <c r="K18" s="7">
        <f>IF(OR(F18="",H18=""),"",F18+H18)</f>
        <v/>
      </c>
      <c r="L18" s="2" t="n"/>
      <c r="M18" s="8">
        <f>IF(OR(B18="",L18=""),"",IF(L18="Pagada",0,MAX(0,TODAY()-B18-30)))</f>
        <v/>
      </c>
      <c r="N18" s="7">
        <f>IF(OR(K18="",J18=""),"",K18-J18)</f>
        <v/>
      </c>
    </row>
    <row r="19">
      <c r="A19" s="2" t="n"/>
      <c r="B19" s="3" t="n"/>
      <c r="C19" s="4" t="n"/>
      <c r="D19" s="4" t="n"/>
      <c r="E19" s="4" t="n"/>
      <c r="F19" s="5" t="n"/>
      <c r="G19" s="6" t="n"/>
      <c r="H19" s="9">
        <f>IF(OR(F19="",G19=""),"",F19*G19)</f>
        <v/>
      </c>
      <c r="I19" s="6" t="n"/>
      <c r="J19" s="9">
        <f>IF(OR(F19="",I19=""),"",F19*I19)</f>
        <v/>
      </c>
      <c r="K19" s="9">
        <f>IF(OR(F19="",H19=""),"",F19+H19)</f>
        <v/>
      </c>
      <c r="L19" s="2" t="n"/>
      <c r="M19" s="10">
        <f>IF(OR(B19="",L19=""),"",IF(L19="Pagada",0,MAX(0,TODAY()-B19-30)))</f>
        <v/>
      </c>
      <c r="N19" s="9">
        <f>IF(OR(K19="",J19=""),"",K19-J19)</f>
        <v/>
      </c>
    </row>
    <row r="20">
      <c r="A20" s="2" t="n"/>
      <c r="B20" s="3" t="n"/>
      <c r="C20" s="4" t="n"/>
      <c r="D20" s="4" t="n"/>
      <c r="E20" s="4" t="n"/>
      <c r="F20" s="5" t="n"/>
      <c r="G20" s="6" t="n"/>
      <c r="H20" s="7">
        <f>IF(OR(F20="",G20=""),"",F20*G20)</f>
        <v/>
      </c>
      <c r="I20" s="6" t="n"/>
      <c r="J20" s="7">
        <f>IF(OR(F20="",I20=""),"",F20*I20)</f>
        <v/>
      </c>
      <c r="K20" s="7">
        <f>IF(OR(F20="",H20=""),"",F20+H20)</f>
        <v/>
      </c>
      <c r="L20" s="2" t="n"/>
      <c r="M20" s="8">
        <f>IF(OR(B20="",L20=""),"",IF(L20="Pagada",0,MAX(0,TODAY()-B20-30)))</f>
        <v/>
      </c>
      <c r="N20" s="7">
        <f>IF(OR(K20="",J20=""),"",K20-J20)</f>
        <v/>
      </c>
    </row>
    <row r="21">
      <c r="A21" s="2" t="n"/>
      <c r="B21" s="3" t="n"/>
      <c r="C21" s="4" t="n"/>
      <c r="D21" s="4" t="n"/>
      <c r="E21" s="4" t="n"/>
      <c r="F21" s="5" t="n"/>
      <c r="G21" s="6" t="n"/>
      <c r="H21" s="9">
        <f>IF(OR(F21="",G21=""),"",F21*G21)</f>
        <v/>
      </c>
      <c r="I21" s="6" t="n"/>
      <c r="J21" s="9">
        <f>IF(OR(F21="",I21=""),"",F21*I21)</f>
        <v/>
      </c>
      <c r="K21" s="9">
        <f>IF(OR(F21="",H21=""),"",F21+H21)</f>
        <v/>
      </c>
      <c r="L21" s="2" t="n"/>
      <c r="M21" s="10">
        <f>IF(OR(B21="",L21=""),"",IF(L21="Pagada",0,MAX(0,TODAY()-B21-30)))</f>
        <v/>
      </c>
      <c r="N21" s="9">
        <f>IF(OR(K21="",J21=""),"",K21-J21)</f>
        <v/>
      </c>
    </row>
    <row r="22">
      <c r="A22" s="2" t="n"/>
      <c r="B22" s="3" t="n"/>
      <c r="C22" s="4" t="n"/>
      <c r="D22" s="4" t="n"/>
      <c r="E22" s="4" t="n"/>
      <c r="F22" s="5" t="n"/>
      <c r="G22" s="6" t="n"/>
      <c r="H22" s="7">
        <f>IF(OR(F22="",G22=""),"",F22*G22)</f>
        <v/>
      </c>
      <c r="I22" s="6" t="n"/>
      <c r="J22" s="7">
        <f>IF(OR(F22="",I22=""),"",F22*I22)</f>
        <v/>
      </c>
      <c r="K22" s="7">
        <f>IF(OR(F22="",H22=""),"",F22+H22)</f>
        <v/>
      </c>
      <c r="L22" s="2" t="n"/>
      <c r="M22" s="8">
        <f>IF(OR(B22="",L22=""),"",IF(L22="Pagada",0,MAX(0,TODAY()-B22-30)))</f>
        <v/>
      </c>
      <c r="N22" s="7">
        <f>IF(OR(K22="",J22=""),"",K22-J22)</f>
        <v/>
      </c>
    </row>
    <row r="23">
      <c r="A23" s="2" t="n"/>
      <c r="B23" s="3" t="n"/>
      <c r="C23" s="4" t="n"/>
      <c r="D23" s="4" t="n"/>
      <c r="E23" s="4" t="n"/>
      <c r="F23" s="5" t="n"/>
      <c r="G23" s="6" t="n"/>
      <c r="H23" s="9">
        <f>IF(OR(F23="",G23=""),"",F23*G23)</f>
        <v/>
      </c>
      <c r="I23" s="6" t="n"/>
      <c r="J23" s="9">
        <f>IF(OR(F23="",I23=""),"",F23*I23)</f>
        <v/>
      </c>
      <c r="K23" s="9">
        <f>IF(OR(F23="",H23=""),"",F23+H23)</f>
        <v/>
      </c>
      <c r="L23" s="2" t="n"/>
      <c r="M23" s="10">
        <f>IF(OR(B23="",L23=""),"",IF(L23="Pagada",0,MAX(0,TODAY()-B23-30)))</f>
        <v/>
      </c>
      <c r="N23" s="9">
        <f>IF(OR(K23="",J23=""),"",K23-J23)</f>
        <v/>
      </c>
    </row>
    <row r="24">
      <c r="A24" s="2" t="n"/>
      <c r="B24" s="3" t="n"/>
      <c r="C24" s="4" t="n"/>
      <c r="D24" s="4" t="n"/>
      <c r="E24" s="4" t="n"/>
      <c r="F24" s="5" t="n"/>
      <c r="G24" s="6" t="n"/>
      <c r="H24" s="7">
        <f>IF(OR(F24="",G24=""),"",F24*G24)</f>
        <v/>
      </c>
      <c r="I24" s="6" t="n"/>
      <c r="J24" s="7">
        <f>IF(OR(F24="",I24=""),"",F24*I24)</f>
        <v/>
      </c>
      <c r="K24" s="7">
        <f>IF(OR(F24="",H24=""),"",F24+H24)</f>
        <v/>
      </c>
      <c r="L24" s="2" t="n"/>
      <c r="M24" s="8">
        <f>IF(OR(B24="",L24=""),"",IF(L24="Pagada",0,MAX(0,TODAY()-B24-30)))</f>
        <v/>
      </c>
      <c r="N24" s="7">
        <f>IF(OR(K24="",J24=""),"",K24-J24)</f>
        <v/>
      </c>
    </row>
    <row r="25">
      <c r="A25" s="2" t="n"/>
      <c r="B25" s="3" t="n"/>
      <c r="C25" s="4" t="n"/>
      <c r="D25" s="4" t="n"/>
      <c r="E25" s="4" t="n"/>
      <c r="F25" s="5" t="n"/>
      <c r="G25" s="6" t="n"/>
      <c r="H25" s="9">
        <f>IF(OR(F25="",G25=""),"",F25*G25)</f>
        <v/>
      </c>
      <c r="I25" s="6" t="n"/>
      <c r="J25" s="9">
        <f>IF(OR(F25="",I25=""),"",F25*I25)</f>
        <v/>
      </c>
      <c r="K25" s="9">
        <f>IF(OR(F25="",H25=""),"",F25+H25)</f>
        <v/>
      </c>
      <c r="L25" s="2" t="n"/>
      <c r="M25" s="10">
        <f>IF(OR(B25="",L25=""),"",IF(L25="Pagada",0,MAX(0,TODAY()-B25-30)))</f>
        <v/>
      </c>
      <c r="N25" s="9">
        <f>IF(OR(K25="",J25=""),"",K25-J25)</f>
        <v/>
      </c>
    </row>
    <row r="26">
      <c r="A26" s="2" t="n"/>
      <c r="B26" s="3" t="n"/>
      <c r="C26" s="4" t="n"/>
      <c r="D26" s="4" t="n"/>
      <c r="E26" s="4" t="n"/>
      <c r="F26" s="5" t="n"/>
      <c r="G26" s="6" t="n"/>
      <c r="H26" s="7">
        <f>IF(OR(F26="",G26=""),"",F26*G26)</f>
        <v/>
      </c>
      <c r="I26" s="6" t="n"/>
      <c r="J26" s="7">
        <f>IF(OR(F26="",I26=""),"",F26*I26)</f>
        <v/>
      </c>
      <c r="K26" s="7">
        <f>IF(OR(F26="",H26=""),"",F26+H26)</f>
        <v/>
      </c>
      <c r="L26" s="2" t="n"/>
      <c r="M26" s="8">
        <f>IF(OR(B26="",L26=""),"",IF(L26="Pagada",0,MAX(0,TODAY()-B26-30)))</f>
        <v/>
      </c>
      <c r="N26" s="7">
        <f>IF(OR(K26="",J26=""),"",K26-J26)</f>
        <v/>
      </c>
    </row>
    <row r="27">
      <c r="A27" s="2" t="n"/>
      <c r="B27" s="3" t="n"/>
      <c r="C27" s="4" t="n"/>
      <c r="D27" s="4" t="n"/>
      <c r="E27" s="4" t="n"/>
      <c r="F27" s="5" t="n"/>
      <c r="G27" s="6" t="n"/>
      <c r="H27" s="9">
        <f>IF(OR(F27="",G27=""),"",F27*G27)</f>
        <v/>
      </c>
      <c r="I27" s="6" t="n"/>
      <c r="J27" s="9">
        <f>IF(OR(F27="",I27=""),"",F27*I27)</f>
        <v/>
      </c>
      <c r="K27" s="9">
        <f>IF(OR(F27="",H27=""),"",F27+H27)</f>
        <v/>
      </c>
      <c r="L27" s="2" t="n"/>
      <c r="M27" s="10">
        <f>IF(OR(B27="",L27=""),"",IF(L27="Pagada",0,MAX(0,TODAY()-B27-30)))</f>
        <v/>
      </c>
      <c r="N27" s="9">
        <f>IF(OR(K27="",J27=""),"",K27-J27)</f>
        <v/>
      </c>
    </row>
    <row r="28">
      <c r="A28" s="2" t="n"/>
      <c r="B28" s="3" t="n"/>
      <c r="C28" s="4" t="n"/>
      <c r="D28" s="4" t="n"/>
      <c r="E28" s="4" t="n"/>
      <c r="F28" s="5" t="n"/>
      <c r="G28" s="6" t="n"/>
      <c r="H28" s="7">
        <f>IF(OR(F28="",G28=""),"",F28*G28)</f>
        <v/>
      </c>
      <c r="I28" s="6" t="n"/>
      <c r="J28" s="7">
        <f>IF(OR(F28="",I28=""),"",F28*I28)</f>
        <v/>
      </c>
      <c r="K28" s="7">
        <f>IF(OR(F28="",H28=""),"",F28+H28)</f>
        <v/>
      </c>
      <c r="L28" s="2" t="n"/>
      <c r="M28" s="8">
        <f>IF(OR(B28="",L28=""),"",IF(L28="Pagada",0,MAX(0,TODAY()-B28-30)))</f>
        <v/>
      </c>
      <c r="N28" s="7">
        <f>IF(OR(K28="",J28=""),"",K28-J28)</f>
        <v/>
      </c>
    </row>
    <row r="29">
      <c r="A29" s="2" t="n"/>
      <c r="B29" s="3" t="n"/>
      <c r="C29" s="4" t="n"/>
      <c r="D29" s="4" t="n"/>
      <c r="E29" s="4" t="n"/>
      <c r="F29" s="5" t="n"/>
      <c r="G29" s="6" t="n"/>
      <c r="H29" s="9">
        <f>IF(OR(F29="",G29=""),"",F29*G29)</f>
        <v/>
      </c>
      <c r="I29" s="6" t="n"/>
      <c r="J29" s="9">
        <f>IF(OR(F29="",I29=""),"",F29*I29)</f>
        <v/>
      </c>
      <c r="K29" s="9">
        <f>IF(OR(F29="",H29=""),"",F29+H29)</f>
        <v/>
      </c>
      <c r="L29" s="2" t="n"/>
      <c r="M29" s="10">
        <f>IF(OR(B29="",L29=""),"",IF(L29="Pagada",0,MAX(0,TODAY()-B29-30)))</f>
        <v/>
      </c>
      <c r="N29" s="9">
        <f>IF(OR(K29="",J29=""),"",K29-J29)</f>
        <v/>
      </c>
    </row>
    <row r="30">
      <c r="A30" s="2" t="n"/>
      <c r="B30" s="3" t="n"/>
      <c r="C30" s="4" t="n"/>
      <c r="D30" s="4" t="n"/>
      <c r="E30" s="4" t="n"/>
      <c r="F30" s="5" t="n"/>
      <c r="G30" s="6" t="n"/>
      <c r="H30" s="7">
        <f>IF(OR(F30="",G30=""),"",F30*G30)</f>
        <v/>
      </c>
      <c r="I30" s="6" t="n"/>
      <c r="J30" s="7">
        <f>IF(OR(F30="",I30=""),"",F30*I30)</f>
        <v/>
      </c>
      <c r="K30" s="7">
        <f>IF(OR(F30="",H30=""),"",F30+H30)</f>
        <v/>
      </c>
      <c r="L30" s="2" t="n"/>
      <c r="M30" s="8">
        <f>IF(OR(B30="",L30=""),"",IF(L30="Pagada",0,MAX(0,TODAY()-B30-30)))</f>
        <v/>
      </c>
      <c r="N30" s="7">
        <f>IF(OR(K30="",J30=""),"",K30-J30)</f>
        <v/>
      </c>
    </row>
    <row r="31">
      <c r="A31" s="2" t="n"/>
      <c r="B31" s="3" t="n"/>
      <c r="C31" s="4" t="n"/>
      <c r="D31" s="4" t="n"/>
      <c r="E31" s="4" t="n"/>
      <c r="F31" s="5" t="n"/>
      <c r="G31" s="6" t="n"/>
      <c r="H31" s="9">
        <f>IF(OR(F31="",G31=""),"",F31*G31)</f>
        <v/>
      </c>
      <c r="I31" s="6" t="n"/>
      <c r="J31" s="9">
        <f>IF(OR(F31="",I31=""),"",F31*I31)</f>
        <v/>
      </c>
      <c r="K31" s="9">
        <f>IF(OR(F31="",H31=""),"",F31+H31)</f>
        <v/>
      </c>
      <c r="L31" s="2" t="n"/>
      <c r="M31" s="10">
        <f>IF(OR(B31="",L31=""),"",IF(L31="Pagada",0,MAX(0,TODAY()-B31-30)))</f>
        <v/>
      </c>
      <c r="N31" s="9">
        <f>IF(OR(K31="",J31=""),"",K31-J31)</f>
        <v/>
      </c>
    </row>
    <row r="32">
      <c r="A32" s="2" t="n"/>
      <c r="B32" s="3" t="n"/>
      <c r="C32" s="4" t="n"/>
      <c r="D32" s="4" t="n"/>
      <c r="E32" s="4" t="n"/>
      <c r="F32" s="5" t="n"/>
      <c r="G32" s="6" t="n"/>
      <c r="H32" s="7">
        <f>IF(OR(F32="",G32=""),"",F32*G32)</f>
        <v/>
      </c>
      <c r="I32" s="6" t="n"/>
      <c r="J32" s="7">
        <f>IF(OR(F32="",I32=""),"",F32*I32)</f>
        <v/>
      </c>
      <c r="K32" s="7">
        <f>IF(OR(F32="",H32=""),"",F32+H32)</f>
        <v/>
      </c>
      <c r="L32" s="2" t="n"/>
      <c r="M32" s="8">
        <f>IF(OR(B32="",L32=""),"",IF(L32="Pagada",0,MAX(0,TODAY()-B32-30)))</f>
        <v/>
      </c>
      <c r="N32" s="7">
        <f>IF(OR(K32="",J32=""),"",K32-J32)</f>
        <v/>
      </c>
    </row>
    <row r="33">
      <c r="A33" s="2" t="n"/>
      <c r="B33" s="3" t="n"/>
      <c r="C33" s="4" t="n"/>
      <c r="D33" s="4" t="n"/>
      <c r="E33" s="4" t="n"/>
      <c r="F33" s="5" t="n"/>
      <c r="G33" s="6" t="n"/>
      <c r="H33" s="9">
        <f>IF(OR(F33="",G33=""),"",F33*G33)</f>
        <v/>
      </c>
      <c r="I33" s="6" t="n"/>
      <c r="J33" s="9">
        <f>IF(OR(F33="",I33=""),"",F33*I33)</f>
        <v/>
      </c>
      <c r="K33" s="9">
        <f>IF(OR(F33="",H33=""),"",F33+H33)</f>
        <v/>
      </c>
      <c r="L33" s="2" t="n"/>
      <c r="M33" s="10">
        <f>IF(OR(B33="",L33=""),"",IF(L33="Pagada",0,MAX(0,TODAY()-B33-30)))</f>
        <v/>
      </c>
      <c r="N33" s="9">
        <f>IF(OR(K33="",J33=""),"",K33-J33)</f>
        <v/>
      </c>
    </row>
    <row r="34">
      <c r="A34" s="2" t="n"/>
      <c r="B34" s="3" t="n"/>
      <c r="C34" s="4" t="n"/>
      <c r="D34" s="4" t="n"/>
      <c r="E34" s="4" t="n"/>
      <c r="F34" s="5" t="n"/>
      <c r="G34" s="6" t="n"/>
      <c r="H34" s="7">
        <f>IF(OR(F34="",G34=""),"",F34*G34)</f>
        <v/>
      </c>
      <c r="I34" s="6" t="n"/>
      <c r="J34" s="7">
        <f>IF(OR(F34="",I34=""),"",F34*I34)</f>
        <v/>
      </c>
      <c r="K34" s="7">
        <f>IF(OR(F34="",H34=""),"",F34+H34)</f>
        <v/>
      </c>
      <c r="L34" s="2" t="n"/>
      <c r="M34" s="8">
        <f>IF(OR(B34="",L34=""),"",IF(L34="Pagada",0,MAX(0,TODAY()-B34-30)))</f>
        <v/>
      </c>
      <c r="N34" s="7">
        <f>IF(OR(K34="",J34=""),"",K34-J34)</f>
        <v/>
      </c>
    </row>
    <row r="35">
      <c r="A35" s="2" t="n"/>
      <c r="B35" s="3" t="n"/>
      <c r="C35" s="4" t="n"/>
      <c r="D35" s="4" t="n"/>
      <c r="E35" s="4" t="n"/>
      <c r="F35" s="5" t="n"/>
      <c r="G35" s="6" t="n"/>
      <c r="H35" s="9">
        <f>IF(OR(F35="",G35=""),"",F35*G35)</f>
        <v/>
      </c>
      <c r="I35" s="6" t="n"/>
      <c r="J35" s="9">
        <f>IF(OR(F35="",I35=""),"",F35*I35)</f>
        <v/>
      </c>
      <c r="K35" s="9">
        <f>IF(OR(F35="",H35=""),"",F35+H35)</f>
        <v/>
      </c>
      <c r="L35" s="2" t="n"/>
      <c r="M35" s="10">
        <f>IF(OR(B35="",L35=""),"",IF(L35="Pagada",0,MAX(0,TODAY()-B35-30)))</f>
        <v/>
      </c>
      <c r="N35" s="9">
        <f>IF(OR(K35="",J35=""),"",K35-J35)</f>
        <v/>
      </c>
    </row>
    <row r="36">
      <c r="A36" s="2" t="n"/>
      <c r="B36" s="3" t="n"/>
      <c r="C36" s="4" t="n"/>
      <c r="D36" s="4" t="n"/>
      <c r="E36" s="4" t="n"/>
      <c r="F36" s="5" t="n"/>
      <c r="G36" s="6" t="n"/>
      <c r="H36" s="7">
        <f>IF(OR(F36="",G36=""),"",F36*G36)</f>
        <v/>
      </c>
      <c r="I36" s="6" t="n"/>
      <c r="J36" s="7">
        <f>IF(OR(F36="",I36=""),"",F36*I36)</f>
        <v/>
      </c>
      <c r="K36" s="7">
        <f>IF(OR(F36="",H36=""),"",F36+H36)</f>
        <v/>
      </c>
      <c r="L36" s="2" t="n"/>
      <c r="M36" s="8">
        <f>IF(OR(B36="",L36=""),"",IF(L36="Pagada",0,MAX(0,TODAY()-B36-30)))</f>
        <v/>
      </c>
      <c r="N36" s="7">
        <f>IF(OR(K36="",J36=""),"",K36-J36)</f>
        <v/>
      </c>
    </row>
    <row r="37">
      <c r="A37" s="2" t="n"/>
      <c r="B37" s="3" t="n"/>
      <c r="C37" s="4" t="n"/>
      <c r="D37" s="4" t="n"/>
      <c r="E37" s="4" t="n"/>
      <c r="F37" s="5" t="n"/>
      <c r="G37" s="6" t="n"/>
      <c r="H37" s="9">
        <f>IF(OR(F37="",G37=""),"",F37*G37)</f>
        <v/>
      </c>
      <c r="I37" s="6" t="n"/>
      <c r="J37" s="9">
        <f>IF(OR(F37="",I37=""),"",F37*I37)</f>
        <v/>
      </c>
      <c r="K37" s="9">
        <f>IF(OR(F37="",H37=""),"",F37+H37)</f>
        <v/>
      </c>
      <c r="L37" s="2" t="n"/>
      <c r="M37" s="10">
        <f>IF(OR(B37="",L37=""),"",IF(L37="Pagada",0,MAX(0,TODAY()-B37-30)))</f>
        <v/>
      </c>
      <c r="N37" s="9">
        <f>IF(OR(K37="",J37=""),"",K37-J37)</f>
        <v/>
      </c>
    </row>
    <row r="38">
      <c r="A38" s="2" t="n"/>
      <c r="B38" s="3" t="n"/>
      <c r="C38" s="4" t="n"/>
      <c r="D38" s="4" t="n"/>
      <c r="E38" s="4" t="n"/>
      <c r="F38" s="5" t="n"/>
      <c r="G38" s="6" t="n"/>
      <c r="H38" s="7">
        <f>IF(OR(F38="",G38=""),"",F38*G38)</f>
        <v/>
      </c>
      <c r="I38" s="6" t="n"/>
      <c r="J38" s="7">
        <f>IF(OR(F38="",I38=""),"",F38*I38)</f>
        <v/>
      </c>
      <c r="K38" s="7">
        <f>IF(OR(F38="",H38=""),"",F38+H38)</f>
        <v/>
      </c>
      <c r="L38" s="2" t="n"/>
      <c r="M38" s="8">
        <f>IF(OR(B38="",L38=""),"",IF(L38="Pagada",0,MAX(0,TODAY()-B38-30)))</f>
        <v/>
      </c>
      <c r="N38" s="7">
        <f>IF(OR(K38="",J38=""),"",K38-J38)</f>
        <v/>
      </c>
    </row>
    <row r="39">
      <c r="A39" s="2" t="n"/>
      <c r="B39" s="3" t="n"/>
      <c r="C39" s="4" t="n"/>
      <c r="D39" s="4" t="n"/>
      <c r="E39" s="4" t="n"/>
      <c r="F39" s="5" t="n"/>
      <c r="G39" s="6" t="n"/>
      <c r="H39" s="9">
        <f>IF(OR(F39="",G39=""),"",F39*G39)</f>
        <v/>
      </c>
      <c r="I39" s="6" t="n"/>
      <c r="J39" s="9">
        <f>IF(OR(F39="",I39=""),"",F39*I39)</f>
        <v/>
      </c>
      <c r="K39" s="9">
        <f>IF(OR(F39="",H39=""),"",F39+H39)</f>
        <v/>
      </c>
      <c r="L39" s="2" t="n"/>
      <c r="M39" s="10">
        <f>IF(OR(B39="",L39=""),"",IF(L39="Pagada",0,MAX(0,TODAY()-B39-30)))</f>
        <v/>
      </c>
      <c r="N39" s="9">
        <f>IF(OR(K39="",J39=""),"",K39-J39)</f>
        <v/>
      </c>
    </row>
    <row r="40">
      <c r="A40" s="2" t="n"/>
      <c r="B40" s="3" t="n"/>
      <c r="C40" s="4" t="n"/>
      <c r="D40" s="4" t="n"/>
      <c r="E40" s="4" t="n"/>
      <c r="F40" s="5" t="n"/>
      <c r="G40" s="6" t="n"/>
      <c r="H40" s="7">
        <f>IF(OR(F40="",G40=""),"",F40*G40)</f>
        <v/>
      </c>
      <c r="I40" s="6" t="n"/>
      <c r="J40" s="7">
        <f>IF(OR(F40="",I40=""),"",F40*I40)</f>
        <v/>
      </c>
      <c r="K40" s="7">
        <f>IF(OR(F40="",H40=""),"",F40+H40)</f>
        <v/>
      </c>
      <c r="L40" s="2" t="n"/>
      <c r="M40" s="8">
        <f>IF(OR(B40="",L40=""),"",IF(L40="Pagada",0,MAX(0,TODAY()-B40-30)))</f>
        <v/>
      </c>
      <c r="N40" s="7">
        <f>IF(OR(K40="",J40=""),"",K40-J40)</f>
        <v/>
      </c>
    </row>
    <row r="41">
      <c r="A41" s="2" t="n"/>
      <c r="B41" s="3" t="n"/>
      <c r="C41" s="4" t="n"/>
      <c r="D41" s="4" t="n"/>
      <c r="E41" s="4" t="n"/>
      <c r="F41" s="5" t="n"/>
      <c r="G41" s="6" t="n"/>
      <c r="H41" s="9">
        <f>IF(OR(F41="",G41=""),"",F41*G41)</f>
        <v/>
      </c>
      <c r="I41" s="6" t="n"/>
      <c r="J41" s="9">
        <f>IF(OR(F41="",I41=""),"",F41*I41)</f>
        <v/>
      </c>
      <c r="K41" s="9">
        <f>IF(OR(F41="",H41=""),"",F41+H41)</f>
        <v/>
      </c>
      <c r="L41" s="2" t="n"/>
      <c r="M41" s="10">
        <f>IF(OR(B41="",L41=""),"",IF(L41="Pagada",0,MAX(0,TODAY()-B41-30)))</f>
        <v/>
      </c>
      <c r="N41" s="9">
        <f>IF(OR(K41="",J41=""),"",K41-J41)</f>
        <v/>
      </c>
    </row>
    <row r="42">
      <c r="A42" s="2" t="n"/>
      <c r="B42" s="3" t="n"/>
      <c r="C42" s="4" t="n"/>
      <c r="D42" s="4" t="n"/>
      <c r="E42" s="4" t="n"/>
      <c r="F42" s="5" t="n"/>
      <c r="G42" s="6" t="n"/>
      <c r="H42" s="7">
        <f>IF(OR(F42="",G42=""),"",F42*G42)</f>
        <v/>
      </c>
      <c r="I42" s="6" t="n"/>
      <c r="J42" s="7">
        <f>IF(OR(F42="",I42=""),"",F42*I42)</f>
        <v/>
      </c>
      <c r="K42" s="7">
        <f>IF(OR(F42="",H42=""),"",F42+H42)</f>
        <v/>
      </c>
      <c r="L42" s="2" t="n"/>
      <c r="M42" s="8">
        <f>IF(OR(B42="",L42=""),"",IF(L42="Pagada",0,MAX(0,TODAY()-B42-30)))</f>
        <v/>
      </c>
      <c r="N42" s="7">
        <f>IF(OR(K42="",J42=""),"",K42-J42)</f>
        <v/>
      </c>
    </row>
    <row r="43">
      <c r="A43" s="2" t="n"/>
      <c r="B43" s="3" t="n"/>
      <c r="C43" s="4" t="n"/>
      <c r="D43" s="4" t="n"/>
      <c r="E43" s="4" t="n"/>
      <c r="F43" s="5" t="n"/>
      <c r="G43" s="6" t="n"/>
      <c r="H43" s="9">
        <f>IF(OR(F43="",G43=""),"",F43*G43)</f>
        <v/>
      </c>
      <c r="I43" s="6" t="n"/>
      <c r="J43" s="9">
        <f>IF(OR(F43="",I43=""),"",F43*I43)</f>
        <v/>
      </c>
      <c r="K43" s="9">
        <f>IF(OR(F43="",H43=""),"",F43+H43)</f>
        <v/>
      </c>
      <c r="L43" s="2" t="n"/>
      <c r="M43" s="10">
        <f>IF(OR(B43="",L43=""),"",IF(L43="Pagada",0,MAX(0,TODAY()-B43-30)))</f>
        <v/>
      </c>
      <c r="N43" s="9">
        <f>IF(OR(K43="",J43=""),"",K43-J43)</f>
        <v/>
      </c>
    </row>
    <row r="44">
      <c r="A44" s="2" t="n"/>
      <c r="B44" s="3" t="n"/>
      <c r="C44" s="4" t="n"/>
      <c r="D44" s="4" t="n"/>
      <c r="E44" s="4" t="n"/>
      <c r="F44" s="5" t="n"/>
      <c r="G44" s="6" t="n"/>
      <c r="H44" s="7">
        <f>IF(OR(F44="",G44=""),"",F44*G44)</f>
        <v/>
      </c>
      <c r="I44" s="6" t="n"/>
      <c r="J44" s="7">
        <f>IF(OR(F44="",I44=""),"",F44*I44)</f>
        <v/>
      </c>
      <c r="K44" s="7">
        <f>IF(OR(F44="",H44=""),"",F44+H44)</f>
        <v/>
      </c>
      <c r="L44" s="2" t="n"/>
      <c r="M44" s="8">
        <f>IF(OR(B44="",L44=""),"",IF(L44="Pagada",0,MAX(0,TODAY()-B44-30)))</f>
        <v/>
      </c>
      <c r="N44" s="7">
        <f>IF(OR(K44="",J44=""),"",K44-J44)</f>
        <v/>
      </c>
    </row>
    <row r="45">
      <c r="A45" s="2" t="n"/>
      <c r="B45" s="3" t="n"/>
      <c r="C45" s="4" t="n"/>
      <c r="D45" s="4" t="n"/>
      <c r="E45" s="4" t="n"/>
      <c r="F45" s="5" t="n"/>
      <c r="G45" s="6" t="n"/>
      <c r="H45" s="9">
        <f>IF(OR(F45="",G45=""),"",F45*G45)</f>
        <v/>
      </c>
      <c r="I45" s="6" t="n"/>
      <c r="J45" s="9">
        <f>IF(OR(F45="",I45=""),"",F45*I45)</f>
        <v/>
      </c>
      <c r="K45" s="9">
        <f>IF(OR(F45="",H45=""),"",F45+H45)</f>
        <v/>
      </c>
      <c r="L45" s="2" t="n"/>
      <c r="M45" s="10">
        <f>IF(OR(B45="",L45=""),"",IF(L45="Pagada",0,MAX(0,TODAY()-B45-30)))</f>
        <v/>
      </c>
      <c r="N45" s="9">
        <f>IF(OR(K45="",J45=""),"",K45-J45)</f>
        <v/>
      </c>
    </row>
    <row r="46">
      <c r="A46" s="2" t="n"/>
      <c r="B46" s="3" t="n"/>
      <c r="C46" s="4" t="n"/>
      <c r="D46" s="4" t="n"/>
      <c r="E46" s="4" t="n"/>
      <c r="F46" s="5" t="n"/>
      <c r="G46" s="6" t="n"/>
      <c r="H46" s="7">
        <f>IF(OR(F46="",G46=""),"",F46*G46)</f>
        <v/>
      </c>
      <c r="I46" s="6" t="n"/>
      <c r="J46" s="7">
        <f>IF(OR(F46="",I46=""),"",F46*I46)</f>
        <v/>
      </c>
      <c r="K46" s="7">
        <f>IF(OR(F46="",H46=""),"",F46+H46)</f>
        <v/>
      </c>
      <c r="L46" s="2" t="n"/>
      <c r="M46" s="8">
        <f>IF(OR(B46="",L46=""),"",IF(L46="Pagada",0,MAX(0,TODAY()-B46-30)))</f>
        <v/>
      </c>
      <c r="N46" s="7">
        <f>IF(OR(K46="",J46=""),"",K46-J46)</f>
        <v/>
      </c>
    </row>
    <row r="47">
      <c r="A47" s="2" t="n"/>
      <c r="B47" s="3" t="n"/>
      <c r="C47" s="4" t="n"/>
      <c r="D47" s="4" t="n"/>
      <c r="E47" s="4" t="n"/>
      <c r="F47" s="5" t="n"/>
      <c r="G47" s="6" t="n"/>
      <c r="H47" s="9">
        <f>IF(OR(F47="",G47=""),"",F47*G47)</f>
        <v/>
      </c>
      <c r="I47" s="6" t="n"/>
      <c r="J47" s="9">
        <f>IF(OR(F47="",I47=""),"",F47*I47)</f>
        <v/>
      </c>
      <c r="K47" s="9">
        <f>IF(OR(F47="",H47=""),"",F47+H47)</f>
        <v/>
      </c>
      <c r="L47" s="2" t="n"/>
      <c r="M47" s="10">
        <f>IF(OR(B47="",L47=""),"",IF(L47="Pagada",0,MAX(0,TODAY()-B47-30)))</f>
        <v/>
      </c>
      <c r="N47" s="9">
        <f>IF(OR(K47="",J47=""),"",K47-J47)</f>
        <v/>
      </c>
    </row>
    <row r="48">
      <c r="A48" s="2" t="n"/>
      <c r="B48" s="3" t="n"/>
      <c r="C48" s="4" t="n"/>
      <c r="D48" s="4" t="n"/>
      <c r="E48" s="4" t="n"/>
      <c r="F48" s="5" t="n"/>
      <c r="G48" s="6" t="n"/>
      <c r="H48" s="7">
        <f>IF(OR(F48="",G48=""),"",F48*G48)</f>
        <v/>
      </c>
      <c r="I48" s="6" t="n"/>
      <c r="J48" s="7">
        <f>IF(OR(F48="",I48=""),"",F48*I48)</f>
        <v/>
      </c>
      <c r="K48" s="7">
        <f>IF(OR(F48="",H48=""),"",F48+H48)</f>
        <v/>
      </c>
      <c r="L48" s="2" t="n"/>
      <c r="M48" s="8">
        <f>IF(OR(B48="",L48=""),"",IF(L48="Pagada",0,MAX(0,TODAY()-B48-30)))</f>
        <v/>
      </c>
      <c r="N48" s="7">
        <f>IF(OR(K48="",J48=""),"",K48-J48)</f>
        <v/>
      </c>
    </row>
    <row r="49">
      <c r="A49" s="2" t="n"/>
      <c r="B49" s="3" t="n"/>
      <c r="C49" s="4" t="n"/>
      <c r="D49" s="4" t="n"/>
      <c r="E49" s="4" t="n"/>
      <c r="F49" s="5" t="n"/>
      <c r="G49" s="6" t="n"/>
      <c r="H49" s="9">
        <f>IF(OR(F49="",G49=""),"",F49*G49)</f>
        <v/>
      </c>
      <c r="I49" s="6" t="n"/>
      <c r="J49" s="9">
        <f>IF(OR(F49="",I49=""),"",F49*I49)</f>
        <v/>
      </c>
      <c r="K49" s="9">
        <f>IF(OR(F49="",H49=""),"",F49+H49)</f>
        <v/>
      </c>
      <c r="L49" s="2" t="n"/>
      <c r="M49" s="10">
        <f>IF(OR(B49="",L49=""),"",IF(L49="Pagada",0,MAX(0,TODAY()-B49-30)))</f>
        <v/>
      </c>
      <c r="N49" s="9">
        <f>IF(OR(K49="",J49=""),"",K49-J49)</f>
        <v/>
      </c>
    </row>
    <row r="50">
      <c r="A50" s="2" t="n"/>
      <c r="B50" s="3" t="n"/>
      <c r="C50" s="4" t="n"/>
      <c r="D50" s="4" t="n"/>
      <c r="E50" s="4" t="n"/>
      <c r="F50" s="5" t="n"/>
      <c r="G50" s="6" t="n"/>
      <c r="H50" s="7">
        <f>IF(OR(F50="",G50=""),"",F50*G50)</f>
        <v/>
      </c>
      <c r="I50" s="6" t="n"/>
      <c r="J50" s="7">
        <f>IF(OR(F50="",I50=""),"",F50*I50)</f>
        <v/>
      </c>
      <c r="K50" s="7">
        <f>IF(OR(F50="",H50=""),"",F50+H50)</f>
        <v/>
      </c>
      <c r="L50" s="2" t="n"/>
      <c r="M50" s="8">
        <f>IF(OR(B50="",L50=""),"",IF(L50="Pagada",0,MAX(0,TODAY()-B50-30)))</f>
        <v/>
      </c>
      <c r="N50" s="7">
        <f>IF(OR(K50="",J50=""),"",K50-J50)</f>
        <v/>
      </c>
    </row>
    <row r="51">
      <c r="A51" s="2" t="n"/>
      <c r="B51" s="3" t="n"/>
      <c r="C51" s="4" t="n"/>
      <c r="D51" s="4" t="n"/>
      <c r="E51" s="4" t="n"/>
      <c r="F51" s="5" t="n"/>
      <c r="G51" s="6" t="n"/>
      <c r="H51" s="9">
        <f>IF(OR(F51="",G51=""),"",F51*G51)</f>
        <v/>
      </c>
      <c r="I51" s="6" t="n"/>
      <c r="J51" s="9">
        <f>IF(OR(F51="",I51=""),"",F51*I51)</f>
        <v/>
      </c>
      <c r="K51" s="9">
        <f>IF(OR(F51="",H51=""),"",F51+H51)</f>
        <v/>
      </c>
      <c r="L51" s="2" t="n"/>
      <c r="M51" s="10">
        <f>IF(OR(B51="",L51=""),"",IF(L51="Pagada",0,MAX(0,TODAY()-B51-30)))</f>
        <v/>
      </c>
      <c r="N51" s="9">
        <f>IF(OR(K51="",J51=""),"",K51-J51)</f>
        <v/>
      </c>
    </row>
    <row r="52">
      <c r="A52" s="2" t="n"/>
      <c r="B52" s="3" t="n"/>
      <c r="C52" s="4" t="n"/>
      <c r="D52" s="4" t="n"/>
      <c r="E52" s="4" t="n"/>
      <c r="F52" s="5" t="n"/>
      <c r="G52" s="6" t="n"/>
      <c r="H52" s="7">
        <f>IF(OR(F52="",G52=""),"",F52*G52)</f>
        <v/>
      </c>
      <c r="I52" s="6" t="n"/>
      <c r="J52" s="7">
        <f>IF(OR(F52="",I52=""),"",F52*I52)</f>
        <v/>
      </c>
      <c r="K52" s="7">
        <f>IF(OR(F52="",H52=""),"",F52+H52)</f>
        <v/>
      </c>
      <c r="L52" s="2" t="n"/>
      <c r="M52" s="8">
        <f>IF(OR(B52="",L52=""),"",IF(L52="Pagada",0,MAX(0,TODAY()-B52-30)))</f>
        <v/>
      </c>
      <c r="N52" s="7">
        <f>IF(OR(K52="",J52=""),"",K52-J52)</f>
        <v/>
      </c>
    </row>
    <row r="53">
      <c r="A53" s="2" t="n"/>
      <c r="B53" s="3" t="n"/>
      <c r="C53" s="4" t="n"/>
      <c r="D53" s="4" t="n"/>
      <c r="E53" s="4" t="n"/>
      <c r="F53" s="5" t="n"/>
      <c r="G53" s="6" t="n"/>
      <c r="H53" s="9">
        <f>IF(OR(F53="",G53=""),"",F53*G53)</f>
        <v/>
      </c>
      <c r="I53" s="6" t="n"/>
      <c r="J53" s="9">
        <f>IF(OR(F53="",I53=""),"",F53*I53)</f>
        <v/>
      </c>
      <c r="K53" s="9">
        <f>IF(OR(F53="",H53=""),"",F53+H53)</f>
        <v/>
      </c>
      <c r="L53" s="2" t="n"/>
      <c r="M53" s="10">
        <f>IF(OR(B53="",L53=""),"",IF(L53="Pagada",0,MAX(0,TODAY()-B53-30)))</f>
        <v/>
      </c>
      <c r="N53" s="9">
        <f>IF(OR(K53="",J53=""),"",K53-J53)</f>
        <v/>
      </c>
    </row>
    <row r="54">
      <c r="A54" s="2" t="n"/>
      <c r="B54" s="3" t="n"/>
      <c r="C54" s="4" t="n"/>
      <c r="D54" s="4" t="n"/>
      <c r="E54" s="4" t="n"/>
      <c r="F54" s="5" t="n"/>
      <c r="G54" s="6" t="n"/>
      <c r="H54" s="7">
        <f>IF(OR(F54="",G54=""),"",F54*G54)</f>
        <v/>
      </c>
      <c r="I54" s="6" t="n"/>
      <c r="J54" s="7">
        <f>IF(OR(F54="",I54=""),"",F54*I54)</f>
        <v/>
      </c>
      <c r="K54" s="7">
        <f>IF(OR(F54="",H54=""),"",F54+H54)</f>
        <v/>
      </c>
      <c r="L54" s="2" t="n"/>
      <c r="M54" s="8">
        <f>IF(OR(B54="",L54=""),"",IF(L54="Pagada",0,MAX(0,TODAY()-B54-30)))</f>
        <v/>
      </c>
      <c r="N54" s="7">
        <f>IF(OR(K54="",J54=""),"",K54-J54)</f>
        <v/>
      </c>
    </row>
    <row r="55">
      <c r="A55" s="2" t="n"/>
      <c r="B55" s="3" t="n"/>
      <c r="C55" s="4" t="n"/>
      <c r="D55" s="4" t="n"/>
      <c r="E55" s="4" t="n"/>
      <c r="F55" s="5" t="n"/>
      <c r="G55" s="6" t="n"/>
      <c r="H55" s="9">
        <f>IF(OR(F55="",G55=""),"",F55*G55)</f>
        <v/>
      </c>
      <c r="I55" s="6" t="n"/>
      <c r="J55" s="9">
        <f>IF(OR(F55="",I55=""),"",F55*I55)</f>
        <v/>
      </c>
      <c r="K55" s="9">
        <f>IF(OR(F55="",H55=""),"",F55+H55)</f>
        <v/>
      </c>
      <c r="L55" s="2" t="n"/>
      <c r="M55" s="10">
        <f>IF(OR(B55="",L55=""),"",IF(L55="Pagada",0,MAX(0,TODAY()-B55-30)))</f>
        <v/>
      </c>
      <c r="N55" s="9">
        <f>IF(OR(K55="",J55=""),"",K55-J55)</f>
        <v/>
      </c>
    </row>
    <row r="56">
      <c r="A56" s="2" t="n"/>
      <c r="B56" s="3" t="n"/>
      <c r="C56" s="4" t="n"/>
      <c r="D56" s="4" t="n"/>
      <c r="E56" s="4" t="n"/>
      <c r="F56" s="5" t="n"/>
      <c r="G56" s="6" t="n"/>
      <c r="H56" s="7">
        <f>IF(OR(F56="",G56=""),"",F56*G56)</f>
        <v/>
      </c>
      <c r="I56" s="6" t="n"/>
      <c r="J56" s="7">
        <f>IF(OR(F56="",I56=""),"",F56*I56)</f>
        <v/>
      </c>
      <c r="K56" s="7">
        <f>IF(OR(F56="",H56=""),"",F56+H56)</f>
        <v/>
      </c>
      <c r="L56" s="2" t="n"/>
      <c r="M56" s="8">
        <f>IF(OR(B56="",L56=""),"",IF(L56="Pagada",0,MAX(0,TODAY()-B56-30)))</f>
        <v/>
      </c>
      <c r="N56" s="7">
        <f>IF(OR(K56="",J56=""),"",K56-J56)</f>
        <v/>
      </c>
    </row>
    <row r="57">
      <c r="A57" s="2" t="n"/>
      <c r="B57" s="3" t="n"/>
      <c r="C57" s="4" t="n"/>
      <c r="D57" s="4" t="n"/>
      <c r="E57" s="4" t="n"/>
      <c r="F57" s="5" t="n"/>
      <c r="G57" s="6" t="n"/>
      <c r="H57" s="9">
        <f>IF(OR(F57="",G57=""),"",F57*G57)</f>
        <v/>
      </c>
      <c r="I57" s="6" t="n"/>
      <c r="J57" s="9">
        <f>IF(OR(F57="",I57=""),"",F57*I57)</f>
        <v/>
      </c>
      <c r="K57" s="9">
        <f>IF(OR(F57="",H57=""),"",F57+H57)</f>
        <v/>
      </c>
      <c r="L57" s="2" t="n"/>
      <c r="M57" s="10">
        <f>IF(OR(B57="",L57=""),"",IF(L57="Pagada",0,MAX(0,TODAY()-B57-30)))</f>
        <v/>
      </c>
      <c r="N57" s="9">
        <f>IF(OR(K57="",J57=""),"",K57-J57)</f>
        <v/>
      </c>
    </row>
    <row r="58">
      <c r="A58" s="2" t="n"/>
      <c r="B58" s="3" t="n"/>
      <c r="C58" s="4" t="n"/>
      <c r="D58" s="4" t="n"/>
      <c r="E58" s="4" t="n"/>
      <c r="F58" s="5" t="n"/>
      <c r="G58" s="6" t="n"/>
      <c r="H58" s="7">
        <f>IF(OR(F58="",G58=""),"",F58*G58)</f>
        <v/>
      </c>
      <c r="I58" s="6" t="n"/>
      <c r="J58" s="7">
        <f>IF(OR(F58="",I58=""),"",F58*I58)</f>
        <v/>
      </c>
      <c r="K58" s="7">
        <f>IF(OR(F58="",H58=""),"",F58+H58)</f>
        <v/>
      </c>
      <c r="L58" s="2" t="n"/>
      <c r="M58" s="8">
        <f>IF(OR(B58="",L58=""),"",IF(L58="Pagada",0,MAX(0,TODAY()-B58-30)))</f>
        <v/>
      </c>
      <c r="N58" s="7">
        <f>IF(OR(K58="",J58=""),"",K58-J58)</f>
        <v/>
      </c>
    </row>
    <row r="59">
      <c r="A59" s="2" t="n"/>
      <c r="B59" s="3" t="n"/>
      <c r="C59" s="4" t="n"/>
      <c r="D59" s="4" t="n"/>
      <c r="E59" s="4" t="n"/>
      <c r="F59" s="5" t="n"/>
      <c r="G59" s="6" t="n"/>
      <c r="H59" s="9">
        <f>IF(OR(F59="",G59=""),"",F59*G59)</f>
        <v/>
      </c>
      <c r="I59" s="6" t="n"/>
      <c r="J59" s="9">
        <f>IF(OR(F59="",I59=""),"",F59*I59)</f>
        <v/>
      </c>
      <c r="K59" s="9">
        <f>IF(OR(F59="",H59=""),"",F59+H59)</f>
        <v/>
      </c>
      <c r="L59" s="2" t="n"/>
      <c r="M59" s="10">
        <f>IF(OR(B59="",L59=""),"",IF(L59="Pagada",0,MAX(0,TODAY()-B59-30)))</f>
        <v/>
      </c>
      <c r="N59" s="9">
        <f>IF(OR(K59="",J59=""),"",K59-J59)</f>
        <v/>
      </c>
    </row>
    <row r="60">
      <c r="A60" s="2" t="n"/>
      <c r="B60" s="3" t="n"/>
      <c r="C60" s="4" t="n"/>
      <c r="D60" s="4" t="n"/>
      <c r="E60" s="4" t="n"/>
      <c r="F60" s="5" t="n"/>
      <c r="G60" s="6" t="n"/>
      <c r="H60" s="7">
        <f>IF(OR(F60="",G60=""),"",F60*G60)</f>
        <v/>
      </c>
      <c r="I60" s="6" t="n"/>
      <c r="J60" s="7">
        <f>IF(OR(F60="",I60=""),"",F60*I60)</f>
        <v/>
      </c>
      <c r="K60" s="7">
        <f>IF(OR(F60="",H60=""),"",F60+H60)</f>
        <v/>
      </c>
      <c r="L60" s="2" t="n"/>
      <c r="M60" s="8">
        <f>IF(OR(B60="",L60=""),"",IF(L60="Pagada",0,MAX(0,TODAY()-B60-30)))</f>
        <v/>
      </c>
      <c r="N60" s="7">
        <f>IF(OR(K60="",J60=""),"",K60-J60)</f>
        <v/>
      </c>
    </row>
    <row r="61">
      <c r="A61" s="2" t="n"/>
      <c r="B61" s="3" t="n"/>
      <c r="C61" s="4" t="n"/>
      <c r="D61" s="4" t="n"/>
      <c r="E61" s="4" t="n"/>
      <c r="F61" s="5" t="n"/>
      <c r="G61" s="6" t="n"/>
      <c r="H61" s="9">
        <f>IF(OR(F61="",G61=""),"",F61*G61)</f>
        <v/>
      </c>
      <c r="I61" s="6" t="n"/>
      <c r="J61" s="9">
        <f>IF(OR(F61="",I61=""),"",F61*I61)</f>
        <v/>
      </c>
      <c r="K61" s="9">
        <f>IF(OR(F61="",H61=""),"",F61+H61)</f>
        <v/>
      </c>
      <c r="L61" s="2" t="n"/>
      <c r="M61" s="10">
        <f>IF(OR(B61="",L61=""),"",IF(L61="Pagada",0,MAX(0,TODAY()-B61-30)))</f>
        <v/>
      </c>
      <c r="N61" s="9">
        <f>IF(OR(K61="",J61=""),"",K61-J61)</f>
        <v/>
      </c>
    </row>
    <row r="62">
      <c r="A62" s="2" t="n"/>
      <c r="B62" s="3" t="n"/>
      <c r="C62" s="4" t="n"/>
      <c r="D62" s="4" t="n"/>
      <c r="E62" s="4" t="n"/>
      <c r="F62" s="5" t="n"/>
      <c r="G62" s="6" t="n"/>
      <c r="H62" s="7">
        <f>IF(OR(F62="",G62=""),"",F62*G62)</f>
        <v/>
      </c>
      <c r="I62" s="6" t="n"/>
      <c r="J62" s="7">
        <f>IF(OR(F62="",I62=""),"",F62*I62)</f>
        <v/>
      </c>
      <c r="K62" s="7">
        <f>IF(OR(F62="",H62=""),"",F62+H62)</f>
        <v/>
      </c>
      <c r="L62" s="2" t="n"/>
      <c r="M62" s="8">
        <f>IF(OR(B62="",L62=""),"",IF(L62="Pagada",0,MAX(0,TODAY()-B62-30)))</f>
        <v/>
      </c>
      <c r="N62" s="7">
        <f>IF(OR(K62="",J62=""),"",K62-J62)</f>
        <v/>
      </c>
    </row>
    <row r="63">
      <c r="A63" s="2" t="n"/>
      <c r="B63" s="3" t="n"/>
      <c r="C63" s="4" t="n"/>
      <c r="D63" s="4" t="n"/>
      <c r="E63" s="4" t="n"/>
      <c r="F63" s="5" t="n"/>
      <c r="G63" s="6" t="n"/>
      <c r="H63" s="9">
        <f>IF(OR(F63="",G63=""),"",F63*G63)</f>
        <v/>
      </c>
      <c r="I63" s="6" t="n"/>
      <c r="J63" s="9">
        <f>IF(OR(F63="",I63=""),"",F63*I63)</f>
        <v/>
      </c>
      <c r="K63" s="9">
        <f>IF(OR(F63="",H63=""),"",F63+H63)</f>
        <v/>
      </c>
      <c r="L63" s="2" t="n"/>
      <c r="M63" s="10">
        <f>IF(OR(B63="",L63=""),"",IF(L63="Pagada",0,MAX(0,TODAY()-B63-30)))</f>
        <v/>
      </c>
      <c r="N63" s="9">
        <f>IF(OR(K63="",J63=""),"",K63-J63)</f>
        <v/>
      </c>
    </row>
    <row r="64">
      <c r="A64" s="2" t="n"/>
      <c r="B64" s="3" t="n"/>
      <c r="C64" s="4" t="n"/>
      <c r="D64" s="4" t="n"/>
      <c r="E64" s="4" t="n"/>
      <c r="F64" s="5" t="n"/>
      <c r="G64" s="6" t="n"/>
      <c r="H64" s="7">
        <f>IF(OR(F64="",G64=""),"",F64*G64)</f>
        <v/>
      </c>
      <c r="I64" s="6" t="n"/>
      <c r="J64" s="7">
        <f>IF(OR(F64="",I64=""),"",F64*I64)</f>
        <v/>
      </c>
      <c r="K64" s="7">
        <f>IF(OR(F64="",H64=""),"",F64+H64)</f>
        <v/>
      </c>
      <c r="L64" s="2" t="n"/>
      <c r="M64" s="8">
        <f>IF(OR(B64="",L64=""),"",IF(L64="Pagada",0,MAX(0,TODAY()-B64-30)))</f>
        <v/>
      </c>
      <c r="N64" s="7">
        <f>IF(OR(K64="",J64=""),"",K64-J64)</f>
        <v/>
      </c>
    </row>
    <row r="65">
      <c r="A65" s="2" t="n"/>
      <c r="B65" s="3" t="n"/>
      <c r="C65" s="4" t="n"/>
      <c r="D65" s="4" t="n"/>
      <c r="E65" s="4" t="n"/>
      <c r="F65" s="5" t="n"/>
      <c r="G65" s="6" t="n"/>
      <c r="H65" s="9">
        <f>IF(OR(F65="",G65=""),"",F65*G65)</f>
        <v/>
      </c>
      <c r="I65" s="6" t="n"/>
      <c r="J65" s="9">
        <f>IF(OR(F65="",I65=""),"",F65*I65)</f>
        <v/>
      </c>
      <c r="K65" s="9">
        <f>IF(OR(F65="",H65=""),"",F65+H65)</f>
        <v/>
      </c>
      <c r="L65" s="2" t="n"/>
      <c r="M65" s="10">
        <f>IF(OR(B65="",L65=""),"",IF(L65="Pagada",0,MAX(0,TODAY()-B65-30)))</f>
        <v/>
      </c>
      <c r="N65" s="9">
        <f>IF(OR(K65="",J65=""),"",K65-J65)</f>
        <v/>
      </c>
    </row>
    <row r="66">
      <c r="A66" s="2" t="n"/>
      <c r="B66" s="3" t="n"/>
      <c r="C66" s="4" t="n"/>
      <c r="D66" s="4" t="n"/>
      <c r="E66" s="4" t="n"/>
      <c r="F66" s="5" t="n"/>
      <c r="G66" s="6" t="n"/>
      <c r="H66" s="7">
        <f>IF(OR(F66="",G66=""),"",F66*G66)</f>
        <v/>
      </c>
      <c r="I66" s="6" t="n"/>
      <c r="J66" s="7">
        <f>IF(OR(F66="",I66=""),"",F66*I66)</f>
        <v/>
      </c>
      <c r="K66" s="7">
        <f>IF(OR(F66="",H66=""),"",F66+H66)</f>
        <v/>
      </c>
      <c r="L66" s="2" t="n"/>
      <c r="M66" s="8">
        <f>IF(OR(B66="",L66=""),"",IF(L66="Pagada",0,MAX(0,TODAY()-B66-30)))</f>
        <v/>
      </c>
      <c r="N66" s="7">
        <f>IF(OR(K66="",J66=""),"",K66-J66)</f>
        <v/>
      </c>
    </row>
    <row r="67">
      <c r="A67" s="2" t="n"/>
      <c r="B67" s="3" t="n"/>
      <c r="C67" s="4" t="n"/>
      <c r="D67" s="4" t="n"/>
      <c r="E67" s="4" t="n"/>
      <c r="F67" s="5" t="n"/>
      <c r="G67" s="6" t="n"/>
      <c r="H67" s="9">
        <f>IF(OR(F67="",G67=""),"",F67*G67)</f>
        <v/>
      </c>
      <c r="I67" s="6" t="n"/>
      <c r="J67" s="9">
        <f>IF(OR(F67="",I67=""),"",F67*I67)</f>
        <v/>
      </c>
      <c r="K67" s="9">
        <f>IF(OR(F67="",H67=""),"",F67+H67)</f>
        <v/>
      </c>
      <c r="L67" s="2" t="n"/>
      <c r="M67" s="10">
        <f>IF(OR(B67="",L67=""),"",IF(L67="Pagada",0,MAX(0,TODAY()-B67-30)))</f>
        <v/>
      </c>
      <c r="N67" s="9">
        <f>IF(OR(K67="",J67=""),"",K67-J67)</f>
        <v/>
      </c>
    </row>
    <row r="68">
      <c r="A68" s="2" t="n"/>
      <c r="B68" s="3" t="n"/>
      <c r="C68" s="4" t="n"/>
      <c r="D68" s="4" t="n"/>
      <c r="E68" s="4" t="n"/>
      <c r="F68" s="5" t="n"/>
      <c r="G68" s="6" t="n"/>
      <c r="H68" s="7">
        <f>IF(OR(F68="",G68=""),"",F68*G68)</f>
        <v/>
      </c>
      <c r="I68" s="6" t="n"/>
      <c r="J68" s="7">
        <f>IF(OR(F68="",I68=""),"",F68*I68)</f>
        <v/>
      </c>
      <c r="K68" s="7">
        <f>IF(OR(F68="",H68=""),"",F68+H68)</f>
        <v/>
      </c>
      <c r="L68" s="2" t="n"/>
      <c r="M68" s="8">
        <f>IF(OR(B68="",L68=""),"",IF(L68="Pagada",0,MAX(0,TODAY()-B68-30)))</f>
        <v/>
      </c>
      <c r="N68" s="7">
        <f>IF(OR(K68="",J68=""),"",K68-J68)</f>
        <v/>
      </c>
    </row>
    <row r="69">
      <c r="A69" s="2" t="n"/>
      <c r="B69" s="3" t="n"/>
      <c r="C69" s="4" t="n"/>
      <c r="D69" s="4" t="n"/>
      <c r="E69" s="4" t="n"/>
      <c r="F69" s="5" t="n"/>
      <c r="G69" s="6" t="n"/>
      <c r="H69" s="9">
        <f>IF(OR(F69="",G69=""),"",F69*G69)</f>
        <v/>
      </c>
      <c r="I69" s="6" t="n"/>
      <c r="J69" s="9">
        <f>IF(OR(F69="",I69=""),"",F69*I69)</f>
        <v/>
      </c>
      <c r="K69" s="9">
        <f>IF(OR(F69="",H69=""),"",F69+H69)</f>
        <v/>
      </c>
      <c r="L69" s="2" t="n"/>
      <c r="M69" s="10">
        <f>IF(OR(B69="",L69=""),"",IF(L69="Pagada",0,MAX(0,TODAY()-B69-30)))</f>
        <v/>
      </c>
      <c r="N69" s="9">
        <f>IF(OR(K69="",J69=""),"",K69-J69)</f>
        <v/>
      </c>
    </row>
    <row r="70">
      <c r="A70" s="2" t="n"/>
      <c r="B70" s="3" t="n"/>
      <c r="C70" s="4" t="n"/>
      <c r="D70" s="4" t="n"/>
      <c r="E70" s="4" t="n"/>
      <c r="F70" s="5" t="n"/>
      <c r="G70" s="6" t="n"/>
      <c r="H70" s="7">
        <f>IF(OR(F70="",G70=""),"",F70*G70)</f>
        <v/>
      </c>
      <c r="I70" s="6" t="n"/>
      <c r="J70" s="7">
        <f>IF(OR(F70="",I70=""),"",F70*I70)</f>
        <v/>
      </c>
      <c r="K70" s="7">
        <f>IF(OR(F70="",H70=""),"",F70+H70)</f>
        <v/>
      </c>
      <c r="L70" s="2" t="n"/>
      <c r="M70" s="8">
        <f>IF(OR(B70="",L70=""),"",IF(L70="Pagada",0,MAX(0,TODAY()-B70-30)))</f>
        <v/>
      </c>
      <c r="N70" s="7">
        <f>IF(OR(K70="",J70=""),"",K70-J70)</f>
        <v/>
      </c>
    </row>
    <row r="71">
      <c r="A71" s="2" t="n"/>
      <c r="B71" s="3" t="n"/>
      <c r="C71" s="4" t="n"/>
      <c r="D71" s="4" t="n"/>
      <c r="E71" s="4" t="n"/>
      <c r="F71" s="5" t="n"/>
      <c r="G71" s="6" t="n"/>
      <c r="H71" s="9">
        <f>IF(OR(F71="",G71=""),"",F71*G71)</f>
        <v/>
      </c>
      <c r="I71" s="6" t="n"/>
      <c r="J71" s="9">
        <f>IF(OR(F71="",I71=""),"",F71*I71)</f>
        <v/>
      </c>
      <c r="K71" s="9">
        <f>IF(OR(F71="",H71=""),"",F71+H71)</f>
        <v/>
      </c>
      <c r="L71" s="2" t="n"/>
      <c r="M71" s="10">
        <f>IF(OR(B71="",L71=""),"",IF(L71="Pagada",0,MAX(0,TODAY()-B71-30)))</f>
        <v/>
      </c>
      <c r="N71" s="9">
        <f>IF(OR(K71="",J71=""),"",K71-J71)</f>
        <v/>
      </c>
    </row>
    <row r="72">
      <c r="A72" s="2" t="n"/>
      <c r="B72" s="3" t="n"/>
      <c r="C72" s="4" t="n"/>
      <c r="D72" s="4" t="n"/>
      <c r="E72" s="4" t="n"/>
      <c r="F72" s="5" t="n"/>
      <c r="G72" s="6" t="n"/>
      <c r="H72" s="7">
        <f>IF(OR(F72="",G72=""),"",F72*G72)</f>
        <v/>
      </c>
      <c r="I72" s="6" t="n"/>
      <c r="J72" s="7">
        <f>IF(OR(F72="",I72=""),"",F72*I72)</f>
        <v/>
      </c>
      <c r="K72" s="7">
        <f>IF(OR(F72="",H72=""),"",F72+H72)</f>
        <v/>
      </c>
      <c r="L72" s="2" t="n"/>
      <c r="M72" s="8">
        <f>IF(OR(B72="",L72=""),"",IF(L72="Pagada",0,MAX(0,TODAY()-B72-30)))</f>
        <v/>
      </c>
      <c r="N72" s="7">
        <f>IF(OR(K72="",J72=""),"",K72-J72)</f>
        <v/>
      </c>
    </row>
    <row r="73">
      <c r="A73" s="2" t="n"/>
      <c r="B73" s="3" t="n"/>
      <c r="C73" s="4" t="n"/>
      <c r="D73" s="4" t="n"/>
      <c r="E73" s="4" t="n"/>
      <c r="F73" s="5" t="n"/>
      <c r="G73" s="6" t="n"/>
      <c r="H73" s="9">
        <f>IF(OR(F73="",G73=""),"",F73*G73)</f>
        <v/>
      </c>
      <c r="I73" s="6" t="n"/>
      <c r="J73" s="9">
        <f>IF(OR(F73="",I73=""),"",F73*I73)</f>
        <v/>
      </c>
      <c r="K73" s="9">
        <f>IF(OR(F73="",H73=""),"",F73+H73)</f>
        <v/>
      </c>
      <c r="L73" s="2" t="n"/>
      <c r="M73" s="10">
        <f>IF(OR(B73="",L73=""),"",IF(L73="Pagada",0,MAX(0,TODAY()-B73-30)))</f>
        <v/>
      </c>
      <c r="N73" s="9">
        <f>IF(OR(K73="",J73=""),"",K73-J73)</f>
        <v/>
      </c>
    </row>
    <row r="74">
      <c r="A74" s="2" t="n"/>
      <c r="B74" s="3" t="n"/>
      <c r="C74" s="4" t="n"/>
      <c r="D74" s="4" t="n"/>
      <c r="E74" s="4" t="n"/>
      <c r="F74" s="5" t="n"/>
      <c r="G74" s="6" t="n"/>
      <c r="H74" s="7">
        <f>IF(OR(F74="",G74=""),"",F74*G74)</f>
        <v/>
      </c>
      <c r="I74" s="6" t="n"/>
      <c r="J74" s="7">
        <f>IF(OR(F74="",I74=""),"",F74*I74)</f>
        <v/>
      </c>
      <c r="K74" s="7">
        <f>IF(OR(F74="",H74=""),"",F74+H74)</f>
        <v/>
      </c>
      <c r="L74" s="2" t="n"/>
      <c r="M74" s="8">
        <f>IF(OR(B74="",L74=""),"",IF(L74="Pagada",0,MAX(0,TODAY()-B74-30)))</f>
        <v/>
      </c>
      <c r="N74" s="7">
        <f>IF(OR(K74="",J74=""),"",K74-J74)</f>
        <v/>
      </c>
    </row>
    <row r="75">
      <c r="A75" s="2" t="n"/>
      <c r="B75" s="3" t="n"/>
      <c r="C75" s="4" t="n"/>
      <c r="D75" s="4" t="n"/>
      <c r="E75" s="4" t="n"/>
      <c r="F75" s="5" t="n"/>
      <c r="G75" s="6" t="n"/>
      <c r="H75" s="9">
        <f>IF(OR(F75="",G75=""),"",F75*G75)</f>
        <v/>
      </c>
      <c r="I75" s="6" t="n"/>
      <c r="J75" s="9">
        <f>IF(OR(F75="",I75=""),"",F75*I75)</f>
        <v/>
      </c>
      <c r="K75" s="9">
        <f>IF(OR(F75="",H75=""),"",F75+H75)</f>
        <v/>
      </c>
      <c r="L75" s="2" t="n"/>
      <c r="M75" s="10">
        <f>IF(OR(B75="",L75=""),"",IF(L75="Pagada",0,MAX(0,TODAY()-B75-30)))</f>
        <v/>
      </c>
      <c r="N75" s="9">
        <f>IF(OR(K75="",J75=""),"",K75-J75)</f>
        <v/>
      </c>
    </row>
    <row r="76">
      <c r="A76" s="2" t="n"/>
      <c r="B76" s="3" t="n"/>
      <c r="C76" s="4" t="n"/>
      <c r="D76" s="4" t="n"/>
      <c r="E76" s="4" t="n"/>
      <c r="F76" s="5" t="n"/>
      <c r="G76" s="6" t="n"/>
      <c r="H76" s="7">
        <f>IF(OR(F76="",G76=""),"",F76*G76)</f>
        <v/>
      </c>
      <c r="I76" s="6" t="n"/>
      <c r="J76" s="7">
        <f>IF(OR(F76="",I76=""),"",F76*I76)</f>
        <v/>
      </c>
      <c r="K76" s="7">
        <f>IF(OR(F76="",H76=""),"",F76+H76)</f>
        <v/>
      </c>
      <c r="L76" s="2" t="n"/>
      <c r="M76" s="8">
        <f>IF(OR(B76="",L76=""),"",IF(L76="Pagada",0,MAX(0,TODAY()-B76-30)))</f>
        <v/>
      </c>
      <c r="N76" s="7">
        <f>IF(OR(K76="",J76=""),"",K76-J76)</f>
        <v/>
      </c>
    </row>
    <row r="77">
      <c r="A77" s="2" t="n"/>
      <c r="B77" s="3" t="n"/>
      <c r="C77" s="4" t="n"/>
      <c r="D77" s="4" t="n"/>
      <c r="E77" s="4" t="n"/>
      <c r="F77" s="5" t="n"/>
      <c r="G77" s="6" t="n"/>
      <c r="H77" s="9">
        <f>IF(OR(F77="",G77=""),"",F77*G77)</f>
        <v/>
      </c>
      <c r="I77" s="6" t="n"/>
      <c r="J77" s="9">
        <f>IF(OR(F77="",I77=""),"",F77*I77)</f>
        <v/>
      </c>
      <c r="K77" s="9">
        <f>IF(OR(F77="",H77=""),"",F77+H77)</f>
        <v/>
      </c>
      <c r="L77" s="2" t="n"/>
      <c r="M77" s="10">
        <f>IF(OR(B77="",L77=""),"",IF(L77="Pagada",0,MAX(0,TODAY()-B77-30)))</f>
        <v/>
      </c>
      <c r="N77" s="9">
        <f>IF(OR(K77="",J77=""),"",K77-J77)</f>
        <v/>
      </c>
    </row>
    <row r="78">
      <c r="A78" s="2" t="n"/>
      <c r="B78" s="3" t="n"/>
      <c r="C78" s="4" t="n"/>
      <c r="D78" s="4" t="n"/>
      <c r="E78" s="4" t="n"/>
      <c r="F78" s="5" t="n"/>
      <c r="G78" s="6" t="n"/>
      <c r="H78" s="7">
        <f>IF(OR(F78="",G78=""),"",F78*G78)</f>
        <v/>
      </c>
      <c r="I78" s="6" t="n"/>
      <c r="J78" s="7">
        <f>IF(OR(F78="",I78=""),"",F78*I78)</f>
        <v/>
      </c>
      <c r="K78" s="7">
        <f>IF(OR(F78="",H78=""),"",F78+H78)</f>
        <v/>
      </c>
      <c r="L78" s="2" t="n"/>
      <c r="M78" s="8">
        <f>IF(OR(B78="",L78=""),"",IF(L78="Pagada",0,MAX(0,TODAY()-B78-30)))</f>
        <v/>
      </c>
      <c r="N78" s="7">
        <f>IF(OR(K78="",J78=""),"",K78-J78)</f>
        <v/>
      </c>
    </row>
    <row r="79">
      <c r="A79" s="2" t="n"/>
      <c r="B79" s="3" t="n"/>
      <c r="C79" s="4" t="n"/>
      <c r="D79" s="4" t="n"/>
      <c r="E79" s="4" t="n"/>
      <c r="F79" s="5" t="n"/>
      <c r="G79" s="6" t="n"/>
      <c r="H79" s="9">
        <f>IF(OR(F79="",G79=""),"",F79*G79)</f>
        <v/>
      </c>
      <c r="I79" s="6" t="n"/>
      <c r="J79" s="9">
        <f>IF(OR(F79="",I79=""),"",F79*I79)</f>
        <v/>
      </c>
      <c r="K79" s="9">
        <f>IF(OR(F79="",H79=""),"",F79+H79)</f>
        <v/>
      </c>
      <c r="L79" s="2" t="n"/>
      <c r="M79" s="10">
        <f>IF(OR(B79="",L79=""),"",IF(L79="Pagada",0,MAX(0,TODAY()-B79-30)))</f>
        <v/>
      </c>
      <c r="N79" s="9">
        <f>IF(OR(K79="",J79=""),"",K79-J79)</f>
        <v/>
      </c>
    </row>
    <row r="80">
      <c r="A80" s="2" t="n"/>
      <c r="B80" s="3" t="n"/>
      <c r="C80" s="4" t="n"/>
      <c r="D80" s="4" t="n"/>
      <c r="E80" s="4" t="n"/>
      <c r="F80" s="5" t="n"/>
      <c r="G80" s="6" t="n"/>
      <c r="H80" s="7">
        <f>IF(OR(F80="",G80=""),"",F80*G80)</f>
        <v/>
      </c>
      <c r="I80" s="6" t="n"/>
      <c r="J80" s="7">
        <f>IF(OR(F80="",I80=""),"",F80*I80)</f>
        <v/>
      </c>
      <c r="K80" s="7">
        <f>IF(OR(F80="",H80=""),"",F80+H80)</f>
        <v/>
      </c>
      <c r="L80" s="2" t="n"/>
      <c r="M80" s="8">
        <f>IF(OR(B80="",L80=""),"",IF(L80="Pagada",0,MAX(0,TODAY()-B80-30)))</f>
        <v/>
      </c>
      <c r="N80" s="7">
        <f>IF(OR(K80="",J80=""),"",K80-J80)</f>
        <v/>
      </c>
    </row>
    <row r="81">
      <c r="A81" s="2" t="n"/>
      <c r="B81" s="3" t="n"/>
      <c r="C81" s="4" t="n"/>
      <c r="D81" s="4" t="n"/>
      <c r="E81" s="4" t="n"/>
      <c r="F81" s="5" t="n"/>
      <c r="G81" s="6" t="n"/>
      <c r="H81" s="9">
        <f>IF(OR(F81="",G81=""),"",F81*G81)</f>
        <v/>
      </c>
      <c r="I81" s="6" t="n"/>
      <c r="J81" s="9">
        <f>IF(OR(F81="",I81=""),"",F81*I81)</f>
        <v/>
      </c>
      <c r="K81" s="9">
        <f>IF(OR(F81="",H81=""),"",F81+H81)</f>
        <v/>
      </c>
      <c r="L81" s="2" t="n"/>
      <c r="M81" s="10">
        <f>IF(OR(B81="",L81=""),"",IF(L81="Pagada",0,MAX(0,TODAY()-B81-30)))</f>
        <v/>
      </c>
      <c r="N81" s="9">
        <f>IF(OR(K81="",J81=""),"",K81-J81)</f>
        <v/>
      </c>
    </row>
    <row r="82">
      <c r="A82" s="2" t="n"/>
      <c r="B82" s="3" t="n"/>
      <c r="C82" s="4" t="n"/>
      <c r="D82" s="4" t="n"/>
      <c r="E82" s="4" t="n"/>
      <c r="F82" s="5" t="n"/>
      <c r="G82" s="6" t="n"/>
      <c r="H82" s="7">
        <f>IF(OR(F82="",G82=""),"",F82*G82)</f>
        <v/>
      </c>
      <c r="I82" s="6" t="n"/>
      <c r="J82" s="7">
        <f>IF(OR(F82="",I82=""),"",F82*I82)</f>
        <v/>
      </c>
      <c r="K82" s="7">
        <f>IF(OR(F82="",H82=""),"",F82+H82)</f>
        <v/>
      </c>
      <c r="L82" s="2" t="n"/>
      <c r="M82" s="8">
        <f>IF(OR(B82="",L82=""),"",IF(L82="Pagada",0,MAX(0,TODAY()-B82-30)))</f>
        <v/>
      </c>
      <c r="N82" s="7">
        <f>IF(OR(K82="",J82=""),"",K82-J82)</f>
        <v/>
      </c>
    </row>
    <row r="83">
      <c r="A83" s="2" t="n"/>
      <c r="B83" s="3" t="n"/>
      <c r="C83" s="4" t="n"/>
      <c r="D83" s="4" t="n"/>
      <c r="E83" s="4" t="n"/>
      <c r="F83" s="5" t="n"/>
      <c r="G83" s="6" t="n"/>
      <c r="H83" s="9">
        <f>IF(OR(F83="",G83=""),"",F83*G83)</f>
        <v/>
      </c>
      <c r="I83" s="6" t="n"/>
      <c r="J83" s="9">
        <f>IF(OR(F83="",I83=""),"",F83*I83)</f>
        <v/>
      </c>
      <c r="K83" s="9">
        <f>IF(OR(F83="",H83=""),"",F83+H83)</f>
        <v/>
      </c>
      <c r="L83" s="2" t="n"/>
      <c r="M83" s="10">
        <f>IF(OR(B83="",L83=""),"",IF(L83="Pagada",0,MAX(0,TODAY()-B83-30)))</f>
        <v/>
      </c>
      <c r="N83" s="9">
        <f>IF(OR(K83="",J83=""),"",K83-J83)</f>
        <v/>
      </c>
    </row>
    <row r="84">
      <c r="A84" s="2" t="n"/>
      <c r="B84" s="3" t="n"/>
      <c r="C84" s="4" t="n"/>
      <c r="D84" s="4" t="n"/>
      <c r="E84" s="4" t="n"/>
      <c r="F84" s="5" t="n"/>
      <c r="G84" s="6" t="n"/>
      <c r="H84" s="7">
        <f>IF(OR(F84="",G84=""),"",F84*G84)</f>
        <v/>
      </c>
      <c r="I84" s="6" t="n"/>
      <c r="J84" s="7">
        <f>IF(OR(F84="",I84=""),"",F84*I84)</f>
        <v/>
      </c>
      <c r="K84" s="7">
        <f>IF(OR(F84="",H84=""),"",F84+H84)</f>
        <v/>
      </c>
      <c r="L84" s="2" t="n"/>
      <c r="M84" s="8">
        <f>IF(OR(B84="",L84=""),"",IF(L84="Pagada",0,MAX(0,TODAY()-B84-30)))</f>
        <v/>
      </c>
      <c r="N84" s="7">
        <f>IF(OR(K84="",J84=""),"",K84-J84)</f>
        <v/>
      </c>
    </row>
    <row r="85">
      <c r="A85" s="2" t="n"/>
      <c r="B85" s="3" t="n"/>
      <c r="C85" s="4" t="n"/>
      <c r="D85" s="4" t="n"/>
      <c r="E85" s="4" t="n"/>
      <c r="F85" s="5" t="n"/>
      <c r="G85" s="6" t="n"/>
      <c r="H85" s="9">
        <f>IF(OR(F85="",G85=""),"",F85*G85)</f>
        <v/>
      </c>
      <c r="I85" s="6" t="n"/>
      <c r="J85" s="9">
        <f>IF(OR(F85="",I85=""),"",F85*I85)</f>
        <v/>
      </c>
      <c r="K85" s="9">
        <f>IF(OR(F85="",H85=""),"",F85+H85)</f>
        <v/>
      </c>
      <c r="L85" s="2" t="n"/>
      <c r="M85" s="10">
        <f>IF(OR(B85="",L85=""),"",IF(L85="Pagada",0,MAX(0,TODAY()-B85-30)))</f>
        <v/>
      </c>
      <c r="N85" s="9">
        <f>IF(OR(K85="",J85=""),"",K85-J85)</f>
        <v/>
      </c>
    </row>
    <row r="86">
      <c r="A86" s="2" t="n"/>
      <c r="B86" s="3" t="n"/>
      <c r="C86" s="4" t="n"/>
      <c r="D86" s="4" t="n"/>
      <c r="E86" s="4" t="n"/>
      <c r="F86" s="5" t="n"/>
      <c r="G86" s="6" t="n"/>
      <c r="H86" s="7">
        <f>IF(OR(F86="",G86=""),"",F86*G86)</f>
        <v/>
      </c>
      <c r="I86" s="6" t="n"/>
      <c r="J86" s="7">
        <f>IF(OR(F86="",I86=""),"",F86*I86)</f>
        <v/>
      </c>
      <c r="K86" s="7">
        <f>IF(OR(F86="",H86=""),"",F86+H86)</f>
        <v/>
      </c>
      <c r="L86" s="2" t="n"/>
      <c r="M86" s="8">
        <f>IF(OR(B86="",L86=""),"",IF(L86="Pagada",0,MAX(0,TODAY()-B86-30)))</f>
        <v/>
      </c>
      <c r="N86" s="7">
        <f>IF(OR(K86="",J86=""),"",K86-J86)</f>
        <v/>
      </c>
    </row>
    <row r="87">
      <c r="A87" s="2" t="n"/>
      <c r="B87" s="3" t="n"/>
      <c r="C87" s="4" t="n"/>
      <c r="D87" s="4" t="n"/>
      <c r="E87" s="4" t="n"/>
      <c r="F87" s="5" t="n"/>
      <c r="G87" s="6" t="n"/>
      <c r="H87" s="9">
        <f>IF(OR(F87="",G87=""),"",F87*G87)</f>
        <v/>
      </c>
      <c r="I87" s="6" t="n"/>
      <c r="J87" s="9">
        <f>IF(OR(F87="",I87=""),"",F87*I87)</f>
        <v/>
      </c>
      <c r="K87" s="9">
        <f>IF(OR(F87="",H87=""),"",F87+H87)</f>
        <v/>
      </c>
      <c r="L87" s="2" t="n"/>
      <c r="M87" s="10">
        <f>IF(OR(B87="",L87=""),"",IF(L87="Pagada",0,MAX(0,TODAY()-B87-30)))</f>
        <v/>
      </c>
      <c r="N87" s="9">
        <f>IF(OR(K87="",J87=""),"",K87-J87)</f>
        <v/>
      </c>
    </row>
    <row r="88">
      <c r="A88" s="2" t="n"/>
      <c r="B88" s="3" t="n"/>
      <c r="C88" s="4" t="n"/>
      <c r="D88" s="4" t="n"/>
      <c r="E88" s="4" t="n"/>
      <c r="F88" s="5" t="n"/>
      <c r="G88" s="6" t="n"/>
      <c r="H88" s="7">
        <f>IF(OR(F88="",G88=""),"",F88*G88)</f>
        <v/>
      </c>
      <c r="I88" s="6" t="n"/>
      <c r="J88" s="7">
        <f>IF(OR(F88="",I88=""),"",F88*I88)</f>
        <v/>
      </c>
      <c r="K88" s="7">
        <f>IF(OR(F88="",H88=""),"",F88+H88)</f>
        <v/>
      </c>
      <c r="L88" s="2" t="n"/>
      <c r="M88" s="8">
        <f>IF(OR(B88="",L88=""),"",IF(L88="Pagada",0,MAX(0,TODAY()-B88-30)))</f>
        <v/>
      </c>
      <c r="N88" s="7">
        <f>IF(OR(K88="",J88=""),"",K88-J88)</f>
        <v/>
      </c>
    </row>
    <row r="89">
      <c r="A89" s="2" t="n"/>
      <c r="B89" s="3" t="n"/>
      <c r="C89" s="4" t="n"/>
      <c r="D89" s="4" t="n"/>
      <c r="E89" s="4" t="n"/>
      <c r="F89" s="5" t="n"/>
      <c r="G89" s="6" t="n"/>
      <c r="H89" s="9">
        <f>IF(OR(F89="",G89=""),"",F89*G89)</f>
        <v/>
      </c>
      <c r="I89" s="6" t="n"/>
      <c r="J89" s="9">
        <f>IF(OR(F89="",I89=""),"",F89*I89)</f>
        <v/>
      </c>
      <c r="K89" s="9">
        <f>IF(OR(F89="",H89=""),"",F89+H89)</f>
        <v/>
      </c>
      <c r="L89" s="2" t="n"/>
      <c r="M89" s="10">
        <f>IF(OR(B89="",L89=""),"",IF(L89="Pagada",0,MAX(0,TODAY()-B89-30)))</f>
        <v/>
      </c>
      <c r="N89" s="9">
        <f>IF(OR(K89="",J89=""),"",K89-J89)</f>
        <v/>
      </c>
    </row>
    <row r="90">
      <c r="A90" s="2" t="n"/>
      <c r="B90" s="3" t="n"/>
      <c r="C90" s="4" t="n"/>
      <c r="D90" s="4" t="n"/>
      <c r="E90" s="4" t="n"/>
      <c r="F90" s="5" t="n"/>
      <c r="G90" s="6" t="n"/>
      <c r="H90" s="7">
        <f>IF(OR(F90="",G90=""),"",F90*G90)</f>
        <v/>
      </c>
      <c r="I90" s="6" t="n"/>
      <c r="J90" s="7">
        <f>IF(OR(F90="",I90=""),"",F90*I90)</f>
        <v/>
      </c>
      <c r="K90" s="7">
        <f>IF(OR(F90="",H90=""),"",F90+H90)</f>
        <v/>
      </c>
      <c r="L90" s="2" t="n"/>
      <c r="M90" s="8">
        <f>IF(OR(B90="",L90=""),"",IF(L90="Pagada",0,MAX(0,TODAY()-B90-30)))</f>
        <v/>
      </c>
      <c r="N90" s="7">
        <f>IF(OR(K90="",J90=""),"",K90-J90)</f>
        <v/>
      </c>
    </row>
    <row r="91">
      <c r="A91" s="2" t="n"/>
      <c r="B91" s="3" t="n"/>
      <c r="C91" s="4" t="n"/>
      <c r="D91" s="4" t="n"/>
      <c r="E91" s="4" t="n"/>
      <c r="F91" s="5" t="n"/>
      <c r="G91" s="6" t="n"/>
      <c r="H91" s="9">
        <f>IF(OR(F91="",G91=""),"",F91*G91)</f>
        <v/>
      </c>
      <c r="I91" s="6" t="n"/>
      <c r="J91" s="9">
        <f>IF(OR(F91="",I91=""),"",F91*I91)</f>
        <v/>
      </c>
      <c r="K91" s="9">
        <f>IF(OR(F91="",H91=""),"",F91+H91)</f>
        <v/>
      </c>
      <c r="L91" s="2" t="n"/>
      <c r="M91" s="10">
        <f>IF(OR(B91="",L91=""),"",IF(L91="Pagada",0,MAX(0,TODAY()-B91-30)))</f>
        <v/>
      </c>
      <c r="N91" s="9">
        <f>IF(OR(K91="",J91=""),"",K91-J91)</f>
        <v/>
      </c>
    </row>
    <row r="92">
      <c r="A92" s="2" t="n"/>
      <c r="B92" s="3" t="n"/>
      <c r="C92" s="4" t="n"/>
      <c r="D92" s="4" t="n"/>
      <c r="E92" s="4" t="n"/>
      <c r="F92" s="5" t="n"/>
      <c r="G92" s="6" t="n"/>
      <c r="H92" s="7">
        <f>IF(OR(F92="",G92=""),"",F92*G92)</f>
        <v/>
      </c>
      <c r="I92" s="6" t="n"/>
      <c r="J92" s="7">
        <f>IF(OR(F92="",I92=""),"",F92*I92)</f>
        <v/>
      </c>
      <c r="K92" s="7">
        <f>IF(OR(F92="",H92=""),"",F92+H92)</f>
        <v/>
      </c>
      <c r="L92" s="2" t="n"/>
      <c r="M92" s="8">
        <f>IF(OR(B92="",L92=""),"",IF(L92="Pagada",0,MAX(0,TODAY()-B92-30)))</f>
        <v/>
      </c>
      <c r="N92" s="7">
        <f>IF(OR(K92="",J92=""),"",K92-J92)</f>
        <v/>
      </c>
    </row>
    <row r="93">
      <c r="A93" s="2" t="n"/>
      <c r="B93" s="3" t="n"/>
      <c r="C93" s="4" t="n"/>
      <c r="D93" s="4" t="n"/>
      <c r="E93" s="4" t="n"/>
      <c r="F93" s="5" t="n"/>
      <c r="G93" s="6" t="n"/>
      <c r="H93" s="9">
        <f>IF(OR(F93="",G93=""),"",F93*G93)</f>
        <v/>
      </c>
      <c r="I93" s="6" t="n"/>
      <c r="J93" s="9">
        <f>IF(OR(F93="",I93=""),"",F93*I93)</f>
        <v/>
      </c>
      <c r="K93" s="9">
        <f>IF(OR(F93="",H93=""),"",F93+H93)</f>
        <v/>
      </c>
      <c r="L93" s="2" t="n"/>
      <c r="M93" s="10">
        <f>IF(OR(B93="",L93=""),"",IF(L93="Pagada",0,MAX(0,TODAY()-B93-30)))</f>
        <v/>
      </c>
      <c r="N93" s="9">
        <f>IF(OR(K93="",J93=""),"",K93-J93)</f>
        <v/>
      </c>
    </row>
    <row r="94">
      <c r="A94" s="2" t="n"/>
      <c r="B94" s="3" t="n"/>
      <c r="C94" s="4" t="n"/>
      <c r="D94" s="4" t="n"/>
      <c r="E94" s="4" t="n"/>
      <c r="F94" s="5" t="n"/>
      <c r="G94" s="6" t="n"/>
      <c r="H94" s="7">
        <f>IF(OR(F94="",G94=""),"",F94*G94)</f>
        <v/>
      </c>
      <c r="I94" s="6" t="n"/>
      <c r="J94" s="7">
        <f>IF(OR(F94="",I94=""),"",F94*I94)</f>
        <v/>
      </c>
      <c r="K94" s="7">
        <f>IF(OR(F94="",H94=""),"",F94+H94)</f>
        <v/>
      </c>
      <c r="L94" s="2" t="n"/>
      <c r="M94" s="8">
        <f>IF(OR(B94="",L94=""),"",IF(L94="Pagada",0,MAX(0,TODAY()-B94-30)))</f>
        <v/>
      </c>
      <c r="N94" s="7">
        <f>IF(OR(K94="",J94=""),"",K94-J94)</f>
        <v/>
      </c>
    </row>
    <row r="95">
      <c r="A95" s="2" t="n"/>
      <c r="B95" s="3" t="n"/>
      <c r="C95" s="4" t="n"/>
      <c r="D95" s="4" t="n"/>
      <c r="E95" s="4" t="n"/>
      <c r="F95" s="5" t="n"/>
      <c r="G95" s="6" t="n"/>
      <c r="H95" s="9">
        <f>IF(OR(F95="",G95=""),"",F95*G95)</f>
        <v/>
      </c>
      <c r="I95" s="6" t="n"/>
      <c r="J95" s="9">
        <f>IF(OR(F95="",I95=""),"",F95*I95)</f>
        <v/>
      </c>
      <c r="K95" s="9">
        <f>IF(OR(F95="",H95=""),"",F95+H95)</f>
        <v/>
      </c>
      <c r="L95" s="2" t="n"/>
      <c r="M95" s="10">
        <f>IF(OR(B95="",L95=""),"",IF(L95="Pagada",0,MAX(0,TODAY()-B95-30)))</f>
        <v/>
      </c>
      <c r="N95" s="9">
        <f>IF(OR(K95="",J95=""),"",K95-J95)</f>
        <v/>
      </c>
    </row>
    <row r="96">
      <c r="A96" s="2" t="n"/>
      <c r="B96" s="3" t="n"/>
      <c r="C96" s="4" t="n"/>
      <c r="D96" s="4" t="n"/>
      <c r="E96" s="4" t="n"/>
      <c r="F96" s="5" t="n"/>
      <c r="G96" s="6" t="n"/>
      <c r="H96" s="7">
        <f>IF(OR(F96="",G96=""),"",F96*G96)</f>
        <v/>
      </c>
      <c r="I96" s="6" t="n"/>
      <c r="J96" s="7">
        <f>IF(OR(F96="",I96=""),"",F96*I96)</f>
        <v/>
      </c>
      <c r="K96" s="7">
        <f>IF(OR(F96="",H96=""),"",F96+H96)</f>
        <v/>
      </c>
      <c r="L96" s="2" t="n"/>
      <c r="M96" s="8">
        <f>IF(OR(B96="",L96=""),"",IF(L96="Pagada",0,MAX(0,TODAY()-B96-30)))</f>
        <v/>
      </c>
      <c r="N96" s="7">
        <f>IF(OR(K96="",J96=""),"",K96-J96)</f>
        <v/>
      </c>
    </row>
    <row r="97">
      <c r="A97" s="2" t="n"/>
      <c r="B97" s="3" t="n"/>
      <c r="C97" s="4" t="n"/>
      <c r="D97" s="4" t="n"/>
      <c r="E97" s="4" t="n"/>
      <c r="F97" s="5" t="n"/>
      <c r="G97" s="6" t="n"/>
      <c r="H97" s="9">
        <f>IF(OR(F97="",G97=""),"",F97*G97)</f>
        <v/>
      </c>
      <c r="I97" s="6" t="n"/>
      <c r="J97" s="9">
        <f>IF(OR(F97="",I97=""),"",F97*I97)</f>
        <v/>
      </c>
      <c r="K97" s="9">
        <f>IF(OR(F97="",H97=""),"",F97+H97)</f>
        <v/>
      </c>
      <c r="L97" s="2" t="n"/>
      <c r="M97" s="10">
        <f>IF(OR(B97="",L97=""),"",IF(L97="Pagada",0,MAX(0,TODAY()-B97-30)))</f>
        <v/>
      </c>
      <c r="N97" s="9">
        <f>IF(OR(K97="",J97=""),"",K97-J97)</f>
        <v/>
      </c>
    </row>
    <row r="98">
      <c r="A98" s="2" t="n"/>
      <c r="B98" s="3" t="n"/>
      <c r="C98" s="4" t="n"/>
      <c r="D98" s="4" t="n"/>
      <c r="E98" s="4" t="n"/>
      <c r="F98" s="5" t="n"/>
      <c r="G98" s="6" t="n"/>
      <c r="H98" s="7">
        <f>IF(OR(F98="",G98=""),"",F98*G98)</f>
        <v/>
      </c>
      <c r="I98" s="6" t="n"/>
      <c r="J98" s="7">
        <f>IF(OR(F98="",I98=""),"",F98*I98)</f>
        <v/>
      </c>
      <c r="K98" s="7">
        <f>IF(OR(F98="",H98=""),"",F98+H98)</f>
        <v/>
      </c>
      <c r="L98" s="2" t="n"/>
      <c r="M98" s="8">
        <f>IF(OR(B98="",L98=""),"",IF(L98="Pagada",0,MAX(0,TODAY()-B98-30)))</f>
        <v/>
      </c>
      <c r="N98" s="7">
        <f>IF(OR(K98="",J98=""),"",K98-J98)</f>
        <v/>
      </c>
    </row>
    <row r="99">
      <c r="A99" s="2" t="n"/>
      <c r="B99" s="3" t="n"/>
      <c r="C99" s="4" t="n"/>
      <c r="D99" s="4" t="n"/>
      <c r="E99" s="4" t="n"/>
      <c r="F99" s="5" t="n"/>
      <c r="G99" s="6" t="n"/>
      <c r="H99" s="9">
        <f>IF(OR(F99="",G99=""),"",F99*G99)</f>
        <v/>
      </c>
      <c r="I99" s="6" t="n"/>
      <c r="J99" s="9">
        <f>IF(OR(F99="",I99=""),"",F99*I99)</f>
        <v/>
      </c>
      <c r="K99" s="9">
        <f>IF(OR(F99="",H99=""),"",F99+H99)</f>
        <v/>
      </c>
      <c r="L99" s="2" t="n"/>
      <c r="M99" s="10">
        <f>IF(OR(B99="",L99=""),"",IF(L99="Pagada",0,MAX(0,TODAY()-B99-30)))</f>
        <v/>
      </c>
      <c r="N99" s="9">
        <f>IF(OR(K99="",J99=""),"",K99-J99)</f>
        <v/>
      </c>
    </row>
    <row r="100">
      <c r="A100" s="2" t="n"/>
      <c r="B100" s="3" t="n"/>
      <c r="C100" s="4" t="n"/>
      <c r="D100" s="4" t="n"/>
      <c r="E100" s="4" t="n"/>
      <c r="F100" s="5" t="n"/>
      <c r="G100" s="6" t="n"/>
      <c r="H100" s="7">
        <f>IF(OR(F100="",G100=""),"",F100*G100)</f>
        <v/>
      </c>
      <c r="I100" s="6" t="n"/>
      <c r="J100" s="7">
        <f>IF(OR(F100="",I100=""),"",F100*I100)</f>
        <v/>
      </c>
      <c r="K100" s="7">
        <f>IF(OR(F100="",H100=""),"",F100+H100)</f>
        <v/>
      </c>
      <c r="L100" s="2" t="n"/>
      <c r="M100" s="8">
        <f>IF(OR(B100="",L100=""),"",IF(L100="Pagada",0,MAX(0,TODAY()-B100-30)))</f>
        <v/>
      </c>
      <c r="N100" s="7">
        <f>IF(OR(K100="",J100=""),"",K100-J100)</f>
        <v/>
      </c>
    </row>
    <row r="101">
      <c r="A101" s="2" t="n"/>
      <c r="B101" s="3" t="n"/>
      <c r="C101" s="4" t="n"/>
      <c r="D101" s="4" t="n"/>
      <c r="E101" s="4" t="n"/>
      <c r="F101" s="5" t="n"/>
      <c r="G101" s="6" t="n"/>
      <c r="H101" s="9">
        <f>IF(OR(F101="",G101=""),"",F101*G101)</f>
        <v/>
      </c>
      <c r="I101" s="6" t="n"/>
      <c r="J101" s="9">
        <f>IF(OR(F101="",I101=""),"",F101*I101)</f>
        <v/>
      </c>
      <c r="K101" s="9">
        <f>IF(OR(F101="",H101=""),"",F101+H101)</f>
        <v/>
      </c>
      <c r="L101" s="2" t="n"/>
      <c r="M101" s="10">
        <f>IF(OR(B101="",L101=""),"",IF(L101="Pagada",0,MAX(0,TODAY()-B101-30)))</f>
        <v/>
      </c>
      <c r="N101" s="9">
        <f>IF(OR(K101="",J101=""),"",K101-J101)</f>
        <v/>
      </c>
    </row>
    <row r="102">
      <c r="A102" s="11" t="inlineStr">
        <is>
          <t>TOTALES</t>
        </is>
      </c>
      <c r="B102" s="11" t="n"/>
      <c r="C102" s="11" t="n"/>
      <c r="D102" s="11" t="n"/>
      <c r="E102" s="11" t="n"/>
      <c r="F102" s="12">
        <f>SUM(F2:F101)</f>
        <v/>
      </c>
      <c r="G102" s="11" t="n"/>
      <c r="H102" s="12">
        <f>SUM(H2:H101)</f>
        <v/>
      </c>
      <c r="I102" s="11" t="n"/>
      <c r="J102" s="12">
        <f>SUM(J2:J101)</f>
        <v/>
      </c>
      <c r="K102" s="12">
        <f>SUM(K2:K101)</f>
        <v/>
      </c>
      <c r="L102" s="11" t="n"/>
      <c r="M102" s="11" t="n"/>
      <c r="N102" s="12">
        <f>SUM(N2:N101)</f>
        <v/>
      </c>
    </row>
    <row r="103">
      <c r="A103" s="13" t="inlineStr">
        <is>
          <t>MEDIA FACTURA</t>
        </is>
      </c>
      <c r="B103" s="13" t="n"/>
      <c r="C103" s="13" t="n"/>
      <c r="D103" s="13" t="n"/>
      <c r="E103" s="13" t="n"/>
      <c r="F103" s="13" t="n"/>
      <c r="G103" s="13" t="n"/>
      <c r="H103" s="13" t="n"/>
      <c r="I103" s="13" t="n"/>
      <c r="J103" s="13" t="n"/>
      <c r="K103" s="14">
        <f>IFERROR(AVERAGE(K2:K101),0)</f>
        <v/>
      </c>
      <c r="L103" s="13" t="n"/>
      <c r="M103" s="13" t="n"/>
      <c r="N103" s="13" t="n"/>
    </row>
  </sheetData>
  <autoFilter ref="A1:N101"/>
  <conditionalFormatting sqref="A2:N101">
    <cfRule type="expression" priority="1" dxfId="0" stopIfTrue="1">
      <formula>$L2="Vencida"</formula>
    </cfRule>
    <cfRule type="expression" priority="2" dxfId="1" stopIfTrue="1">
      <formula>$L2="Pagada"</formula>
    </cfRule>
  </conditionalFormatting>
  <conditionalFormatting sqref="M2:M101">
    <cfRule type="expression" priority="3" dxfId="2">
      <formula>$M2&gt;0</formula>
    </cfRule>
  </conditionalFormatting>
  <dataValidations count="2">
    <dataValidation sqref="G2:G101" showErrorMessage="1" showInputMessage="1" allowBlank="1" type="list">
      <formula1>"21%,10%,4%"</formula1>
    </dataValidation>
    <dataValidation sqref="L2:L101" showErrorMessage="1" showInputMessage="1" allowBlank="1" type="list">
      <formula1>"Pagada,Pendiente,Vencida"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8102E"/>
    <outlinePr summaryBelow="1" summaryRight="1"/>
    <pageSetUpPr/>
  </sheetPr>
  <dimension ref="A1:H1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23" customWidth="1" min="2" max="2"/>
    <col width="16" customWidth="1" min="3" max="3"/>
    <col width="19" customWidth="1" min="4" max="4"/>
    <col width="22" customWidth="1" min="5" max="5"/>
    <col width="16" customWidth="1" min="6" max="6"/>
    <col width="18" customWidth="1" min="7" max="7"/>
    <col width="23" customWidth="1" min="8" max="8"/>
  </cols>
  <sheetData>
    <row r="1" ht="28" customHeight="1">
      <c r="A1" s="15" t="inlineStr">
        <is>
          <t>Ranking de clientes por facturación neta</t>
        </is>
      </c>
      <c r="B1" s="28" t="n"/>
      <c r="C1" s="28" t="n"/>
      <c r="D1" s="28" t="n"/>
      <c r="E1" s="28" t="n"/>
      <c r="F1" s="28" t="n"/>
      <c r="G1" s="28" t="n"/>
      <c r="H1" s="29" t="n"/>
    </row>
    <row r="2"/>
    <row r="3">
      <c r="A3" s="11" t="inlineStr">
        <is>
          <t>Facturación total</t>
        </is>
      </c>
      <c r="C3" s="11" t="inlineStr">
        <is>
          <t>Cliente número 1</t>
        </is>
      </c>
      <c r="E3" s="11" t="inlineStr">
        <is>
          <t>Ticket medio</t>
        </is>
      </c>
      <c r="G3" s="11" t="inlineStr">
        <is>
          <t>Número de clientes</t>
        </is>
      </c>
    </row>
    <row r="4">
      <c r="A4" s="16">
        <f>SUM($E$9:$E$18)</f>
        <v/>
      </c>
      <c r="C4" s="13">
        <f>IFERROR(INDEX($B$9:$B$18,MATCH(1,$A$9:$A$18,0)),"")</f>
        <v/>
      </c>
      <c r="E4" s="16">
        <f>IFERROR(AVERAGE($E$9:$E$18),0)</f>
        <v/>
      </c>
      <c r="G4" s="13">
        <f>COUNTIF($B$9:$B$18,"&lt;&gt;")</f>
        <v/>
      </c>
    </row>
    <row r="5">
      <c r="A5" s="11" t="inlineStr">
        <is>
          <t>% facturado por los tres primeros</t>
        </is>
      </c>
    </row>
    <row r="6">
      <c r="A6" s="17">
        <f>IFERROR(SUMIF($A$9:$A$18,"&lt;=3",$E$9:$E$18)/SUM($E$9:$E$18),0)</f>
        <v/>
      </c>
    </row>
    <row r="7"/>
    <row r="8" ht="32" customHeight="1">
      <c r="A8" s="1" t="inlineStr">
        <is>
          <t>Posición</t>
        </is>
      </c>
      <c r="B8" s="1" t="inlineStr">
        <is>
          <t>Cliente</t>
        </is>
      </c>
      <c r="C8" s="1" t="inlineStr">
        <is>
          <t>Ciudad</t>
        </is>
      </c>
      <c r="D8" s="1" t="inlineStr">
        <is>
          <t>Número de facturas</t>
        </is>
      </c>
      <c r="E8" s="1" t="inlineStr">
        <is>
          <t>Facturación neta (€)</t>
        </is>
      </c>
      <c r="F8" s="1" t="inlineStr">
        <is>
          <t>% sobre total</t>
        </is>
      </c>
      <c r="G8" s="1" t="inlineStr">
        <is>
          <t>Ticket medio (€)</t>
        </is>
      </c>
      <c r="H8" s="1" t="inlineStr">
        <is>
          <t>Estado comercial</t>
        </is>
      </c>
    </row>
    <row r="9">
      <c r="A9" s="18">
        <f>IF(E9="","",RANK(E9,$E$9:$E$18,0))</f>
        <v/>
      </c>
      <c r="B9" s="4" t="inlineStr">
        <is>
          <t>Hugo Martínez</t>
        </is>
      </c>
      <c r="C9" s="19">
        <f>IF(B9="","",IFERROR(VLOOKUP(B9,'Facturación'!$C$2:$D$101,2,FALSE),"Sin datos"))</f>
        <v/>
      </c>
      <c r="D9" s="18">
        <f>IF(B9="","",COUNTIF('Facturación'!$C$2:$C$101,B9))</f>
        <v/>
      </c>
      <c r="E9" s="7">
        <f>IF(B9="","",SUMIF('Facturación'!$C$2:$C$101,B9,'Facturación'!$N$2:$N$101))</f>
        <v/>
      </c>
      <c r="F9" s="20">
        <f>IF(E9="","",IFERROR(E9/SUM($E$9:$E$18),0))</f>
        <v/>
      </c>
      <c r="G9" s="7">
        <f>IF(OR(E9="",D9=""),"",IFERROR(E9/D9,0))</f>
        <v/>
      </c>
      <c r="H9" s="18">
        <f>IF(E9="","",IF(E9&gt;=10000,"Cliente estratégico",IF(E9&gt;=5000,"Cliente recurrente","Cliente ocasional")))</f>
        <v/>
      </c>
    </row>
    <row r="10">
      <c r="A10" s="21">
        <f>IF(E10="","",RANK(E10,$E$9:$E$18,0))</f>
        <v/>
      </c>
      <c r="B10" s="4" t="inlineStr">
        <is>
          <t>Lucía Fernández</t>
        </is>
      </c>
      <c r="C10" s="22">
        <f>IF(B10="","",IFERROR(VLOOKUP(B10,'Facturación'!$C$2:$D$101,2,FALSE),"Sin datos"))</f>
        <v/>
      </c>
      <c r="D10" s="21">
        <f>IF(B10="","",COUNTIF('Facturación'!$C$2:$C$101,B10))</f>
        <v/>
      </c>
      <c r="E10" s="9">
        <f>IF(B10="","",SUMIF('Facturación'!$C$2:$C$101,B10,'Facturación'!$N$2:$N$101))</f>
        <v/>
      </c>
      <c r="F10" s="23">
        <f>IF(E10="","",IFERROR(E10/SUM($E$9:$E$18),0))</f>
        <v/>
      </c>
      <c r="G10" s="9">
        <f>IF(OR(E10="",D10=""),"",IFERROR(E10/D10,0))</f>
        <v/>
      </c>
      <c r="H10" s="21">
        <f>IF(E10="","",IF(E10&gt;=10000,"Cliente estratégico",IF(E10&gt;=5000,"Cliente recurrente","Cliente ocasional")))</f>
        <v/>
      </c>
    </row>
    <row r="11">
      <c r="A11" s="18">
        <f>IF(E11="","",RANK(E11,$E$9:$E$18,0))</f>
        <v/>
      </c>
      <c r="B11" s="4" t="inlineStr">
        <is>
          <t>Martín López</t>
        </is>
      </c>
      <c r="C11" s="19">
        <f>IF(B11="","",IFERROR(VLOOKUP(B11,'Facturación'!$C$2:$D$101,2,FALSE),"Sin datos"))</f>
        <v/>
      </c>
      <c r="D11" s="18">
        <f>IF(B11="","",COUNTIF('Facturación'!$C$2:$C$101,B11))</f>
        <v/>
      </c>
      <c r="E11" s="7">
        <f>IF(B11="","",SUMIF('Facturación'!$C$2:$C$101,B11,'Facturación'!$N$2:$N$101))</f>
        <v/>
      </c>
      <c r="F11" s="20">
        <f>IF(E11="","",IFERROR(E11/SUM($E$9:$E$18),0))</f>
        <v/>
      </c>
      <c r="G11" s="7">
        <f>IF(OR(E11="",D11=""),"",IFERROR(E11/D11,0))</f>
        <v/>
      </c>
      <c r="H11" s="18">
        <f>IF(E11="","",IF(E11&gt;=10000,"Cliente estratégico",IF(E11&gt;=5000,"Cliente recurrente","Cliente ocasional")))</f>
        <v/>
      </c>
    </row>
    <row r="12">
      <c r="A12" s="21">
        <f>IF(E12="","",RANK(E12,$E$9:$E$18,0))</f>
        <v/>
      </c>
      <c r="B12" s="4" t="inlineStr">
        <is>
          <t>Carmen Navarro</t>
        </is>
      </c>
      <c r="C12" s="22">
        <f>IF(B12="","",IFERROR(VLOOKUP(B12,'Facturación'!$C$2:$D$101,2,FALSE),"Sin datos"))</f>
        <v/>
      </c>
      <c r="D12" s="21">
        <f>IF(B12="","",COUNTIF('Facturación'!$C$2:$C$101,B12))</f>
        <v/>
      </c>
      <c r="E12" s="9">
        <f>IF(B12="","",SUMIF('Facturación'!$C$2:$C$101,B12,'Facturación'!$N$2:$N$101))</f>
        <v/>
      </c>
      <c r="F12" s="23">
        <f>IF(E12="","",IFERROR(E12/SUM($E$9:$E$18),0))</f>
        <v/>
      </c>
      <c r="G12" s="9">
        <f>IF(OR(E12="",D12=""),"",IFERROR(E12/D12,0))</f>
        <v/>
      </c>
      <c r="H12" s="21">
        <f>IF(E12="","",IF(E12&gt;=10000,"Cliente estratégico",IF(E12&gt;=5000,"Cliente recurrente","Cliente ocasional")))</f>
        <v/>
      </c>
    </row>
    <row r="13">
      <c r="A13" s="18">
        <f>IF(E13="","",RANK(E13,$E$9:$E$18,0))</f>
        <v/>
      </c>
      <c r="B13" s="4" t="inlineStr">
        <is>
          <t>Marta Sánchez</t>
        </is>
      </c>
      <c r="C13" s="19">
        <f>IF(B13="","",IFERROR(VLOOKUP(B13,'Facturación'!$C$2:$D$101,2,FALSE),"Sin datos"))</f>
        <v/>
      </c>
      <c r="D13" s="18">
        <f>IF(B13="","",COUNTIF('Facturación'!$C$2:$C$101,B13))</f>
        <v/>
      </c>
      <c r="E13" s="7">
        <f>IF(B13="","",SUMIF('Facturación'!$C$2:$C$101,B13,'Facturación'!$N$2:$N$101))</f>
        <v/>
      </c>
      <c r="F13" s="20">
        <f>IF(E13="","",IFERROR(E13/SUM($E$9:$E$18),0))</f>
        <v/>
      </c>
      <c r="G13" s="7">
        <f>IF(OR(E13="",D13=""),"",IFERROR(E13/D13,0))</f>
        <v/>
      </c>
      <c r="H13" s="18">
        <f>IF(E13="","",IF(E13&gt;=10000,"Cliente estratégico",IF(E13&gt;=5000,"Cliente recurrente","Cliente ocasional")))</f>
        <v/>
      </c>
    </row>
    <row r="14">
      <c r="A14" s="21">
        <f>IF(E14="","",RANK(E14,$E$9:$E$18,0))</f>
        <v/>
      </c>
      <c r="B14" s="4" t="inlineStr">
        <is>
          <t>Sofía García</t>
        </is>
      </c>
      <c r="C14" s="22">
        <f>IF(B14="","",IFERROR(VLOOKUP(B14,'Facturación'!$C$2:$D$101,2,FALSE),"Sin datos"))</f>
        <v/>
      </c>
      <c r="D14" s="21">
        <f>IF(B14="","",COUNTIF('Facturación'!$C$2:$C$101,B14))</f>
        <v/>
      </c>
      <c r="E14" s="9">
        <f>IF(B14="","",SUMIF('Facturación'!$C$2:$C$101,B14,'Facturación'!$N$2:$N$101))</f>
        <v/>
      </c>
      <c r="F14" s="23">
        <f>IF(E14="","",IFERROR(E14/SUM($E$9:$E$18),0))</f>
        <v/>
      </c>
      <c r="G14" s="9">
        <f>IF(OR(E14="",D14=""),"",IFERROR(E14/D14,0))</f>
        <v/>
      </c>
      <c r="H14" s="21">
        <f>IF(E14="","",IF(E14&gt;=10000,"Cliente estratégico",IF(E14&gt;=5000,"Cliente recurrente","Cliente ocasional")))</f>
        <v/>
      </c>
    </row>
    <row r="15">
      <c r="A15" s="18">
        <f>IF(E15="","",RANK(E15,$E$9:$E$18,0))</f>
        <v/>
      </c>
      <c r="B15" s="4" t="inlineStr">
        <is>
          <t>Javier Torres</t>
        </is>
      </c>
      <c r="C15" s="19">
        <f>IF(B15="","",IFERROR(VLOOKUP(B15,'Facturación'!$C$2:$D$101,2,FALSE),"Sin datos"))</f>
        <v/>
      </c>
      <c r="D15" s="18">
        <f>IF(B15="","",COUNTIF('Facturación'!$C$2:$C$101,B15))</f>
        <v/>
      </c>
      <c r="E15" s="7">
        <f>IF(B15="","",SUMIF('Facturación'!$C$2:$C$101,B15,'Facturación'!$N$2:$N$101))</f>
        <v/>
      </c>
      <c r="F15" s="20">
        <f>IF(E15="","",IFERROR(E15/SUM($E$9:$E$18),0))</f>
        <v/>
      </c>
      <c r="G15" s="7">
        <f>IF(OR(E15="",D15=""),"",IFERROR(E15/D15,0))</f>
        <v/>
      </c>
      <c r="H15" s="18">
        <f>IF(E15="","",IF(E15&gt;=10000,"Cliente estratégico",IF(E15&gt;=5000,"Cliente recurrente","Cliente ocasional")))</f>
        <v/>
      </c>
    </row>
    <row r="16">
      <c r="A16" s="21">
        <f>IF(E16="","",RANK(E16,$E$9:$E$18,0))</f>
        <v/>
      </c>
      <c r="B16" s="4" t="inlineStr">
        <is>
          <t>Pablo Romero</t>
        </is>
      </c>
      <c r="C16" s="22">
        <f>IF(B16="","",IFERROR(VLOOKUP(B16,'Facturación'!$C$2:$D$101,2,FALSE),"Sin datos"))</f>
        <v/>
      </c>
      <c r="D16" s="21">
        <f>IF(B16="","",COUNTIF('Facturación'!$C$2:$C$101,B16))</f>
        <v/>
      </c>
      <c r="E16" s="9">
        <f>IF(B16="","",SUMIF('Facturación'!$C$2:$C$101,B16,'Facturación'!$N$2:$N$101))</f>
        <v/>
      </c>
      <c r="F16" s="23">
        <f>IF(E16="","",IFERROR(E16/SUM($E$9:$E$18),0))</f>
        <v/>
      </c>
      <c r="G16" s="9">
        <f>IF(OR(E16="",D16=""),"",IFERROR(E16/D16,0))</f>
        <v/>
      </c>
      <c r="H16" s="21">
        <f>IF(E16="","",IF(E16&gt;=10000,"Cliente estratégico",IF(E16&gt;=5000,"Cliente recurrente","Cliente ocasional")))</f>
        <v/>
      </c>
    </row>
    <row r="17">
      <c r="A17" s="18">
        <f>IF(E17="","",RANK(E17,$E$9:$E$18,0))</f>
        <v/>
      </c>
      <c r="B17" s="4" t="inlineStr">
        <is>
          <t>Laura Jiménez</t>
        </is>
      </c>
      <c r="C17" s="19">
        <f>IF(B17="","",IFERROR(VLOOKUP(B17,'Facturación'!$C$2:$D$101,2,FALSE),"Sin datos"))</f>
        <v/>
      </c>
      <c r="D17" s="18">
        <f>IF(B17="","",COUNTIF('Facturación'!$C$2:$C$101,B17))</f>
        <v/>
      </c>
      <c r="E17" s="7">
        <f>IF(B17="","",SUMIF('Facturación'!$C$2:$C$101,B17,'Facturación'!$N$2:$N$101))</f>
        <v/>
      </c>
      <c r="F17" s="20">
        <f>IF(E17="","",IFERROR(E17/SUM($E$9:$E$18),0))</f>
        <v/>
      </c>
      <c r="G17" s="7">
        <f>IF(OR(E17="",D17=""),"",IFERROR(E17/D17,0))</f>
        <v/>
      </c>
      <c r="H17" s="18">
        <f>IF(E17="","",IF(E17&gt;=10000,"Cliente estratégico",IF(E17&gt;=5000,"Cliente recurrente","Cliente ocasional")))</f>
        <v/>
      </c>
    </row>
    <row r="18">
      <c r="A18" s="21">
        <f>IF(E18="","",RANK(E18,$E$9:$E$18,0))</f>
        <v/>
      </c>
      <c r="B18" s="4" t="inlineStr">
        <is>
          <t>Álvaro Ruiz</t>
        </is>
      </c>
      <c r="C18" s="22">
        <f>IF(B18="","",IFERROR(VLOOKUP(B18,'Facturación'!$C$2:$D$101,2,FALSE),"Sin datos"))</f>
        <v/>
      </c>
      <c r="D18" s="21">
        <f>IF(B18="","",COUNTIF('Facturación'!$C$2:$C$101,B18))</f>
        <v/>
      </c>
      <c r="E18" s="9">
        <f>IF(B18="","",SUMIF('Facturación'!$C$2:$C$101,B18,'Facturación'!$N$2:$N$101))</f>
        <v/>
      </c>
      <c r="F18" s="23">
        <f>IF(E18="","",IFERROR(E18/SUM($E$9:$E$18),0))</f>
        <v/>
      </c>
      <c r="G18" s="9">
        <f>IF(OR(E18="",D18=""),"",IFERROR(E18/D18,0))</f>
        <v/>
      </c>
      <c r="H18" s="21">
        <f>IF(E18="","",IF(E18&gt;=10000,"Cliente estratégico",IF(E18&gt;=5000,"Cliente recurrente","Cliente ocasional")))</f>
        <v/>
      </c>
    </row>
  </sheetData>
  <autoFilter ref="A8:H18"/>
  <mergeCells count="1">
    <mergeCell ref="A1:H1"/>
  </mergeCells>
  <conditionalFormatting sqref="E9:E18">
    <cfRule type="dataBar" priority="1">
      <dataBar showValue="1">
        <cfvo type="min" val="0"/>
        <cfvo type="max" val="0"/>
        <color rgb="0016A34A"/>
      </dataBar>
    </cfRule>
  </conditionalFormatting>
  <conditionalFormatting sqref="F9:F18">
    <cfRule type="colorScale" priority="2">
      <colorScale>
        <cfvo type="min"/>
        <cfvo type="percentile" val="50"/>
        <cfvo type="max"/>
        <color rgb="00FEE2E2"/>
        <color rgb="00FEF3C7"/>
        <color rgb="0016A34A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6A34A"/>
    <outlinePr summaryBelow="1" summaryRight="1"/>
    <pageSetUpPr/>
  </sheetPr>
  <dimension ref="A1:C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72" customWidth="1" min="2" max="2"/>
    <col width="48" customWidth="1" min="3" max="3"/>
  </cols>
  <sheetData>
    <row r="1" ht="28" customHeight="1">
      <c r="A1" s="15" t="inlineStr">
        <is>
          <t>Guía de uso del ranking de clientes por facturación</t>
        </is>
      </c>
      <c r="B1" s="28" t="n"/>
      <c r="C1" s="29" t="n"/>
    </row>
    <row r="2"/>
    <row r="3">
      <c r="A3" s="1" t="inlineStr">
        <is>
          <t>Paso</t>
        </is>
      </c>
      <c r="B3" s="1" t="inlineStr">
        <is>
          <t>Instrucción</t>
        </is>
      </c>
      <c r="C3" s="1" t="inlineStr">
        <is>
          <t>Finalidad</t>
        </is>
      </c>
    </row>
    <row r="4" ht="42" customHeight="1">
      <c r="A4" s="24" t="inlineStr">
        <is>
          <t>1</t>
        </is>
      </c>
      <c r="B4" s="25" t="inlineStr">
        <is>
          <t>Introducir nuevas facturas en la hoja Facturación utilizando las filas disponibles.</t>
        </is>
      </c>
      <c r="C4" s="25" t="inlineStr">
        <is>
          <t>Mantener actualizada la base de datos de cobros.</t>
        </is>
      </c>
    </row>
    <row r="5" ht="42" customHeight="1">
      <c r="A5" s="26" t="inlineStr">
        <is>
          <t>2</t>
        </is>
      </c>
      <c r="B5" s="27" t="inlineStr">
        <is>
          <t>Mantener el número de factura correlativo y registrar la fecha real de emisión.</t>
        </is>
      </c>
      <c r="C5" s="27" t="inlineStr">
        <is>
          <t>Facilitar el control documental y contable.</t>
        </is>
      </c>
    </row>
    <row r="6" ht="42" customHeight="1">
      <c r="A6" s="24" t="inlineStr">
        <is>
          <t>3</t>
        </is>
      </c>
      <c r="B6" s="25" t="inlineStr">
        <is>
          <t>Revisar el tipo de IVA, la retención de IRPF y el estado de cobro antes de cerrar cada factura.</t>
        </is>
      </c>
      <c r="C6" s="25" t="inlineStr">
        <is>
          <t>Evitar errores en el cálculo de importes y vencimientos.</t>
        </is>
      </c>
    </row>
    <row r="7" ht="42" customHeight="1">
      <c r="A7" s="26" t="inlineStr">
        <is>
          <t>4</t>
        </is>
      </c>
      <c r="B7" s="27" t="inlineStr">
        <is>
          <t>Consultar la hoja Ranking para priorizar clientes según su facturación neta.</t>
        </is>
      </c>
      <c r="C7" s="27" t="inlineStr">
        <is>
          <t>Apoyar la planificación comercial y la atención a clientes clave.</t>
        </is>
      </c>
    </row>
    <row r="8" ht="42" customHeight="1">
      <c r="A8" s="24" t="inlineStr">
        <is>
          <t>5</t>
        </is>
      </c>
      <c r="B8" s="25" t="inlineStr">
        <is>
          <t>Utilizar los días vencidos y el estado de cobro para el seguimiento de tesorería.</t>
        </is>
      </c>
      <c r="C8" s="25" t="inlineStr">
        <is>
          <t>Identificar facturas pendientes o vencidas con rapidez.</t>
        </is>
      </c>
    </row>
    <row r="9" ht="42" customHeight="1">
      <c r="A9" s="26" t="inlineStr">
        <is>
          <t>6</t>
        </is>
      </c>
      <c r="B9" s="27" t="inlineStr">
        <is>
          <t>Recordar obligaciones habituales: modelo 303 de IVA, modelo 347 cuando corresponda, registro de facturas y cumplimiento del RGPD/LOPDGDD.</t>
        </is>
      </c>
      <c r="C9" s="27" t="inlineStr">
        <is>
          <t>Mantener una gestión administrativa responsable y ordenada.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2026-09-07T08:17:52Z</dcterms:created>
  <dcterms:modified xmlns:dcterms="http://purl.org/dc/terms/" xmlns:xsi="http://www.w3.org/2001/XMLSchema-instance" xsi:type="dcterms:W3CDTF">2026-09-07T08:17:52Z</dcterms:modified>
</cp:coreProperties>
</file>