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e Accion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1"/>
    </font>
    <font>
      <name val="Calibri"/>
      <b val="1"/>
      <color rgb="000F766E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9" fontId="3" fillId="3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" fontId="3" fillId="5" borderId="1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9" fontId="2" fillId="6" borderId="0" applyAlignment="1" pivotButton="0" quotePrefix="0" xfId="0">
      <alignment horizontal="center" vertical="center" wrapText="1"/>
    </xf>
    <xf numFmtId="0" fontId="1" fillId="0" borderId="0" pivotButton="0" quotePrefix="0" xfId="0"/>
    <xf numFmtId="0" fontId="4" fillId="6" borderId="0" pivotButton="0" quotePrefix="0" xfId="0"/>
    <xf numFmtId="0" fontId="3" fillId="4" borderId="1" pivotButton="0" quotePrefix="0" xfId="0"/>
    <xf numFmtId="0" fontId="2" fillId="4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3" fillId="5" borderId="1" pivotButton="0" quotePrefix="0" xfId="0"/>
    <xf numFmtId="0" fontId="2" fillId="5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9" fontId="2" fillId="5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9" fontId="3" fillId="0" borderId="1" pivotButton="0" quotePrefix="0" xfId="0"/>
    <xf numFmtId="0" fontId="5" fillId="4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FEF3C7"/>
          <bgColor rgb="00FEF3C7"/>
        </patternFill>
      </fill>
    </dxf>
    <dxf>
      <fill>
        <patternFill patternType="solid">
          <fgColor rgb="00DCFCE7"/>
          <bgColor rgb="00DCFCE7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Acciones por Estado</a:t>
            </a:r>
          </a:p>
        </rich>
      </tx>
    </title>
    <plotArea>
      <pieChart>
        <varyColors val="1"/>
        <ser>
          <idx val="0"/>
          <order val="0"/>
          <tx>
            <strRef>
              <f>'Dashboard'!E4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'Dashboard'!$D$5:$D$8</f>
            </numRef>
          </cat>
          <val>
            <numRef>
              <f>'Dashboard'!$E$5:$E$8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Carga de Acciones por Responsable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'Dashboard'!$D$13:$D$20</f>
            </numRef>
          </cat>
          <val>
            <numRef>
              <f>'Dashboard'!$E$13:$E$20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Responsable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de acciones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0" customWidth="1" min="2" max="2"/>
    <col width="18" customWidth="1" min="3" max="3"/>
    <col width="14" customWidth="1" min="4" max="4"/>
    <col width="13" customWidth="1" min="5" max="5"/>
    <col width="13" customWidth="1" min="6" max="6"/>
    <col width="11" customWidth="1" min="7" max="7"/>
    <col width="13" customWidth="1" min="8" max="8"/>
    <col width="13" customWidth="1" min="9" max="9"/>
    <col width="14" customWidth="1" min="10" max="10"/>
    <col width="12" customWidth="1" min="11" max="11"/>
  </cols>
  <sheetData>
    <row r="1" ht="28" customHeight="1">
      <c r="A1" s="1" t="inlineStr">
        <is>
          <t>REGISTRO DE PUNTOS PENDIENTES DE ACCIÓN</t>
        </is>
      </c>
    </row>
    <row r="2">
      <c r="A2" s="2" t="inlineStr">
        <is>
          <t>Empresa:</t>
        </is>
      </c>
      <c r="B2" s="3" t="inlineStr">
        <is>
          <t>Grupo Consultora Ibérica S.L.</t>
        </is>
      </c>
      <c r="E2" s="2" t="inlineStr">
        <is>
          <t>Fecha del informe:</t>
        </is>
      </c>
      <c r="F2" s="3" t="inlineStr">
        <is>
          <t>21/07/2026</t>
        </is>
      </c>
    </row>
    <row r="4" ht="32" customHeight="1">
      <c r="A4" s="4" t="inlineStr">
        <is>
          <t>ID</t>
        </is>
      </c>
      <c r="B4" s="4" t="inlineStr">
        <is>
          <t>Punto de Acción</t>
        </is>
      </c>
      <c r="C4" s="4" t="inlineStr">
        <is>
          <t>Responsable</t>
        </is>
      </c>
      <c r="D4" s="4" t="inlineStr">
        <is>
          <t>Departamento</t>
        </is>
      </c>
      <c r="E4" s="4" t="inlineStr">
        <is>
          <t>Fecha Inicio</t>
        </is>
      </c>
      <c r="F4" s="4" t="inlineStr">
        <is>
          <t>Fecha Límite</t>
        </is>
      </c>
      <c r="G4" s="4" t="inlineStr">
        <is>
          <t>Prioridad</t>
        </is>
      </c>
      <c r="H4" s="4" t="inlineStr">
        <is>
          <t>Estado</t>
        </is>
      </c>
      <c r="I4" s="4" t="inlineStr">
        <is>
          <t>% Completado</t>
        </is>
      </c>
      <c r="J4" s="4" t="inlineStr">
        <is>
          <t>Días Restantes</t>
        </is>
      </c>
      <c r="K4" s="4" t="inlineStr">
        <is>
          <t>Alerta</t>
        </is>
      </c>
    </row>
    <row r="5">
      <c r="A5" s="5" t="n">
        <v>1</v>
      </c>
      <c r="B5" s="6" t="inlineStr">
        <is>
          <t>Actualizar protocolo de seguridad informática</t>
        </is>
      </c>
      <c r="C5" s="6" t="inlineStr">
        <is>
          <t>Lucía Fernández</t>
        </is>
      </c>
      <c r="D5" s="5" t="inlineStr">
        <is>
          <t>IT</t>
        </is>
      </c>
      <c r="E5" s="5" t="inlineStr">
        <is>
          <t>01/06/2026</t>
        </is>
      </c>
      <c r="F5" s="5" t="inlineStr">
        <is>
          <t>31/07/2026</t>
        </is>
      </c>
      <c r="G5" s="5" t="inlineStr">
        <is>
          <t>Alta</t>
        </is>
      </c>
      <c r="H5" s="5" t="inlineStr">
        <is>
          <t>En curso</t>
        </is>
      </c>
      <c r="I5" s="7" t="n">
        <v>0.6</v>
      </c>
      <c r="J5" s="8">
        <f>IFERROR(DATEVALUE(F5)-DATEVALUE($F$2),0)</f>
        <v/>
      </c>
      <c r="K5" s="5">
        <f>IF(H5="Completado","Finalizado",IF(J5&lt;0,"Vencido",IF(J5&lt;=7,"Urgente","En plazo")))</f>
        <v/>
      </c>
    </row>
    <row r="6">
      <c r="A6" s="9" t="n">
        <v>2</v>
      </c>
      <c r="B6" s="10" t="inlineStr">
        <is>
          <t>Revisar contrato con proveedor de material</t>
        </is>
      </c>
      <c r="C6" s="10" t="inlineStr">
        <is>
          <t>Martín Ortega</t>
        </is>
      </c>
      <c r="D6" s="9" t="inlineStr">
        <is>
          <t>Compras</t>
        </is>
      </c>
      <c r="E6" s="9" t="inlineStr">
        <is>
          <t>15/06/2026</t>
        </is>
      </c>
      <c r="F6" s="9" t="inlineStr">
        <is>
          <t>25/07/2026</t>
        </is>
      </c>
      <c r="G6" s="9" t="inlineStr">
        <is>
          <t>Media</t>
        </is>
      </c>
      <c r="H6" s="9" t="inlineStr">
        <is>
          <t>Pendiente</t>
        </is>
      </c>
      <c r="I6" s="7" t="n">
        <v>0</v>
      </c>
      <c r="J6" s="11">
        <f>IFERROR(DATEVALUE(F6)-DATEVALUE($F$2),0)</f>
        <v/>
      </c>
      <c r="K6" s="9">
        <f>IF(H6="Completado","Finalizado",IF(J6&lt;0,"Vencido",IF(J6&lt;=7,"Urgente","En plazo")))</f>
        <v/>
      </c>
    </row>
    <row r="7">
      <c r="A7" s="5" t="n">
        <v>3</v>
      </c>
      <c r="B7" s="6" t="inlineStr">
        <is>
          <t>Formación en prevención de riesgos laborales</t>
        </is>
      </c>
      <c r="C7" s="6" t="inlineStr">
        <is>
          <t>Sofía Ramírez</t>
        </is>
      </c>
      <c r="D7" s="5" t="inlineStr">
        <is>
          <t>RRHH</t>
        </is>
      </c>
      <c r="E7" s="5" t="inlineStr">
        <is>
          <t>10/06/2026</t>
        </is>
      </c>
      <c r="F7" s="5" t="inlineStr">
        <is>
          <t>10/07/2026</t>
        </is>
      </c>
      <c r="G7" s="5" t="inlineStr">
        <is>
          <t>Alta</t>
        </is>
      </c>
      <c r="H7" s="5" t="inlineStr">
        <is>
          <t>Retrasado</t>
        </is>
      </c>
      <c r="I7" s="7" t="n">
        <v>0.3</v>
      </c>
      <c r="J7" s="8">
        <f>IFERROR(DATEVALUE(F7)-DATEVALUE($F$2),0)</f>
        <v/>
      </c>
      <c r="K7" s="5">
        <f>IF(H7="Completado","Finalizado",IF(J7&lt;0,"Vencido",IF(J7&lt;=7,"Urgente","En plazo")))</f>
        <v/>
      </c>
    </row>
    <row r="8">
      <c r="A8" s="9" t="n">
        <v>4</v>
      </c>
      <c r="B8" s="10" t="inlineStr">
        <is>
          <t>Auditoría interna de calidad Q2</t>
        </is>
      </c>
      <c r="C8" s="10" t="inlineStr">
        <is>
          <t>Hugo Navarro</t>
        </is>
      </c>
      <c r="D8" s="9" t="inlineStr">
        <is>
          <t>Calidad</t>
        </is>
      </c>
      <c r="E8" s="9" t="inlineStr">
        <is>
          <t>05/06/2026</t>
        </is>
      </c>
      <c r="F8" s="9" t="inlineStr">
        <is>
          <t>05/08/2026</t>
        </is>
      </c>
      <c r="G8" s="9" t="inlineStr">
        <is>
          <t>Media</t>
        </is>
      </c>
      <c r="H8" s="9" t="inlineStr">
        <is>
          <t>En curso</t>
        </is>
      </c>
      <c r="I8" s="7" t="n">
        <v>0.45</v>
      </c>
      <c r="J8" s="11">
        <f>IFERROR(DATEVALUE(F8)-DATEVALUE($F$2),0)</f>
        <v/>
      </c>
      <c r="K8" s="9">
        <f>IF(H8="Completado","Finalizado",IF(J8&lt;0,"Vencido",IF(J8&lt;=7,"Urgente","En plazo")))</f>
        <v/>
      </c>
    </row>
    <row r="9">
      <c r="A9" s="5" t="n">
        <v>5</v>
      </c>
      <c r="B9" s="6" t="inlineStr">
        <is>
          <t>Implementar nuevo CRM comercial</t>
        </is>
      </c>
      <c r="C9" s="6" t="inlineStr">
        <is>
          <t>Marta Iglesias</t>
        </is>
      </c>
      <c r="D9" s="5" t="inlineStr">
        <is>
          <t>Ventas</t>
        </is>
      </c>
      <c r="E9" s="5" t="inlineStr">
        <is>
          <t>01/05/2026</t>
        </is>
      </c>
      <c r="F9" s="5" t="inlineStr">
        <is>
          <t>15/07/2026</t>
        </is>
      </c>
      <c r="G9" s="5" t="inlineStr">
        <is>
          <t>Alta</t>
        </is>
      </c>
      <c r="H9" s="5" t="inlineStr">
        <is>
          <t>Retrasado</t>
        </is>
      </c>
      <c r="I9" s="7" t="n">
        <v>0.5</v>
      </c>
      <c r="J9" s="8">
        <f>IFERROR(DATEVALUE(F9)-DATEVALUE($F$2),0)</f>
        <v/>
      </c>
      <c r="K9" s="5">
        <f>IF(H9="Completado","Finalizado",IF(J9&lt;0,"Vencido",IF(J9&lt;=7,"Urgente","En plazo")))</f>
        <v/>
      </c>
    </row>
    <row r="10">
      <c r="A10" s="9" t="n">
        <v>6</v>
      </c>
      <c r="B10" s="10" t="inlineStr">
        <is>
          <t>Renovar certificación ISO 9001</t>
        </is>
      </c>
      <c r="C10" s="10" t="inlineStr">
        <is>
          <t>Pablo Serrano</t>
        </is>
      </c>
      <c r="D10" s="9" t="inlineStr">
        <is>
          <t>Calidad</t>
        </is>
      </c>
      <c r="E10" s="9" t="inlineStr">
        <is>
          <t>20/06/2026</t>
        </is>
      </c>
      <c r="F10" s="9" t="inlineStr">
        <is>
          <t>20/09/2026</t>
        </is>
      </c>
      <c r="G10" s="9" t="inlineStr">
        <is>
          <t>Baja</t>
        </is>
      </c>
      <c r="H10" s="9" t="inlineStr">
        <is>
          <t>Pendiente</t>
        </is>
      </c>
      <c r="I10" s="7" t="n">
        <v>0</v>
      </c>
      <c r="J10" s="11">
        <f>IFERROR(DATEVALUE(F10)-DATEVALUE($F$2),0)</f>
        <v/>
      </c>
      <c r="K10" s="9">
        <f>IF(H10="Completado","Finalizado",IF(J10&lt;0,"Vencido",IF(J10&lt;=7,"Urgente","En plazo")))</f>
        <v/>
      </c>
    </row>
    <row r="11">
      <c r="A11" s="5" t="n">
        <v>7</v>
      </c>
      <c r="B11" s="6" t="inlineStr">
        <is>
          <t>Plan de reducción de costes logísticos</t>
        </is>
      </c>
      <c r="C11" s="6" t="inlineStr">
        <is>
          <t>Carmen Molina</t>
        </is>
      </c>
      <c r="D11" s="5" t="inlineStr">
        <is>
          <t>Logística</t>
        </is>
      </c>
      <c r="E11" s="5" t="inlineStr">
        <is>
          <t>12/06/2026</t>
        </is>
      </c>
      <c r="F11" s="5" t="inlineStr">
        <is>
          <t>12/08/2026</t>
        </is>
      </c>
      <c r="G11" s="5" t="inlineStr">
        <is>
          <t>Media</t>
        </is>
      </c>
      <c r="H11" s="5" t="inlineStr">
        <is>
          <t>En curso</t>
        </is>
      </c>
      <c r="I11" s="7" t="n">
        <v>0.7</v>
      </c>
      <c r="J11" s="8">
        <f>IFERROR(DATEVALUE(F11)-DATEVALUE($F$2),0)</f>
        <v/>
      </c>
      <c r="K11" s="5">
        <f>IF(H11="Completado","Finalizado",IF(J11&lt;0,"Vencido",IF(J11&lt;=7,"Urgente","En plazo")))</f>
        <v/>
      </c>
    </row>
    <row r="12">
      <c r="A12" s="9" t="n">
        <v>8</v>
      </c>
      <c r="B12" s="10" t="inlineStr">
        <is>
          <t>Actualizar manual de acogida empleados</t>
        </is>
      </c>
      <c r="C12" s="10" t="inlineStr">
        <is>
          <t>Javier Torres</t>
        </is>
      </c>
      <c r="D12" s="9" t="inlineStr">
        <is>
          <t>RRHH</t>
        </is>
      </c>
      <c r="E12" s="9" t="inlineStr">
        <is>
          <t>01/07/2026</t>
        </is>
      </c>
      <c r="F12" s="9" t="inlineStr">
        <is>
          <t>31/07/2026</t>
        </is>
      </c>
      <c r="G12" s="9" t="inlineStr">
        <is>
          <t>Baja</t>
        </is>
      </c>
      <c r="H12" s="9" t="inlineStr">
        <is>
          <t>Completado</t>
        </is>
      </c>
      <c r="I12" s="7" t="n">
        <v>1</v>
      </c>
      <c r="J12" s="11">
        <f>IFERROR(DATEVALUE(F12)-DATEVALUE($F$2),0)</f>
        <v/>
      </c>
      <c r="K12" s="9">
        <f>IF(H12="Completado","Finalizado",IF(J12&lt;0,"Vencido",IF(J12&lt;=7,"Urgente","En plazo")))</f>
        <v/>
      </c>
    </row>
    <row r="13">
      <c r="A13" s="5" t="n">
        <v>9</v>
      </c>
      <c r="B13" s="6" t="inlineStr">
        <is>
          <t>Revisión de cláusulas RGPD en contratos</t>
        </is>
      </c>
      <c r="C13" s="6" t="inlineStr">
        <is>
          <t>Lucía Fernández</t>
        </is>
      </c>
      <c r="D13" s="5" t="inlineStr">
        <is>
          <t>Legal</t>
        </is>
      </c>
      <c r="E13" s="5" t="inlineStr">
        <is>
          <t>18/06/2026</t>
        </is>
      </c>
      <c r="F13" s="5" t="inlineStr">
        <is>
          <t>18/07/2026</t>
        </is>
      </c>
      <c r="G13" s="5" t="inlineStr">
        <is>
          <t>Alta</t>
        </is>
      </c>
      <c r="H13" s="5" t="inlineStr">
        <is>
          <t>En curso</t>
        </is>
      </c>
      <c r="I13" s="7" t="n">
        <v>0.55</v>
      </c>
      <c r="J13" s="8">
        <f>IFERROR(DATEVALUE(F13)-DATEVALUE($F$2),0)</f>
        <v/>
      </c>
      <c r="K13" s="5">
        <f>IF(H13="Completado","Finalizado",IF(J13&lt;0,"Vencido",IF(J13&lt;=7,"Urgente","En plazo")))</f>
        <v/>
      </c>
    </row>
    <row r="14">
      <c r="A14" s="9" t="n">
        <v>10</v>
      </c>
      <c r="B14" s="10" t="inlineStr">
        <is>
          <t>Optimizar proceso de facturación</t>
        </is>
      </c>
      <c r="C14" s="10" t="inlineStr">
        <is>
          <t>Martín Ortega</t>
        </is>
      </c>
      <c r="D14" s="9" t="inlineStr">
        <is>
          <t>Finanzas</t>
        </is>
      </c>
      <c r="E14" s="9" t="inlineStr">
        <is>
          <t>22/06/2026</t>
        </is>
      </c>
      <c r="F14" s="9" t="inlineStr">
        <is>
          <t>22/08/2026</t>
        </is>
      </c>
      <c r="G14" s="9" t="inlineStr">
        <is>
          <t>Media</t>
        </is>
      </c>
      <c r="H14" s="9" t="inlineStr">
        <is>
          <t>Pendiente</t>
        </is>
      </c>
      <c r="I14" s="7" t="n">
        <v>0.1</v>
      </c>
      <c r="J14" s="11">
        <f>IFERROR(DATEVALUE(F14)-DATEVALUE($F$2),0)</f>
        <v/>
      </c>
      <c r="K14" s="9">
        <f>IF(H14="Completado","Finalizado",IF(J14&lt;0,"Vencido",IF(J14&lt;=7,"Urgente","En plazo")))</f>
        <v/>
      </c>
    </row>
    <row r="15">
      <c r="A15" s="12">
        <f>COUNTA(B5:B14)</f>
        <v/>
      </c>
      <c r="B15" s="13" t="n"/>
      <c r="C15" s="13" t="n"/>
      <c r="D15" s="13" t="n"/>
      <c r="E15" s="13" t="n"/>
      <c r="F15" s="13" t="n"/>
      <c r="G15" s="13" t="n"/>
      <c r="H15" s="13" t="n"/>
      <c r="I15" s="14">
        <f>AVERAGE(I5:I14)</f>
        <v/>
      </c>
      <c r="J15" s="13" t="n"/>
      <c r="K15" s="13" t="n"/>
    </row>
  </sheetData>
  <mergeCells count="2">
    <mergeCell ref="A1:K1"/>
    <mergeCell ref="A15:B15"/>
  </mergeCells>
  <conditionalFormatting sqref="G5:G14">
    <cfRule type="expression" priority="1" dxfId="0" stopIfTrue="1">
      <formula>G5="Alta"</formula>
    </cfRule>
    <cfRule type="expression" priority="2" dxfId="1" stopIfTrue="1">
      <formula>G5="Media"</formula>
    </cfRule>
    <cfRule type="expression" priority="3" dxfId="2" stopIfTrue="1">
      <formula>G5="Baja"</formula>
    </cfRule>
  </conditionalFormatting>
  <conditionalFormatting sqref="H5:H14">
    <cfRule type="expression" priority="4" dxfId="0" stopIfTrue="1">
      <formula>H5="Retrasado"</formula>
    </cfRule>
    <cfRule type="expression" priority="5" dxfId="3" stopIfTrue="1">
      <formula>H5="Completado"</formula>
    </cfRule>
    <cfRule type="expression" priority="6" dxfId="1" stopIfTrue="1">
      <formula>H5="Pendiente"</formula>
    </cfRule>
  </conditionalFormatting>
  <conditionalFormatting sqref="K5:K14">
    <cfRule type="expression" priority="7" dxfId="0" stopIfTrue="1">
      <formula>K5="Vencido"</formula>
    </cfRule>
    <cfRule type="expression" priority="8" dxfId="1" stopIfTrue="1">
      <formula>K5="Urgente"</formula>
    </cfRule>
    <cfRule type="expression" priority="9" dxfId="3" stopIfTrue="1">
      <formula>K5="En plazo"</formula>
    </cfRule>
  </conditionalFormatting>
  <dataValidations count="2">
    <dataValidation sqref="G5:G54" showErrorMessage="1" showInputMessage="1" allowBlank="1" type="list">
      <formula1>"Alta,Media,Baja"</formula1>
    </dataValidation>
    <dataValidation sqref="H5:H54" showErrorMessage="1" showInputMessage="1" allowBlank="1" type="list">
      <formula1>"Pendiente,En curso,Completado,Retrasado"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24" customWidth="1" min="4" max="4"/>
    <col width="14" customWidth="1" min="5" max="5"/>
  </cols>
  <sheetData>
    <row r="1" ht="28" customHeight="1">
      <c r="A1" s="15" t="inlineStr">
        <is>
          <t>DASHBOARD DE SEGUIMIENTO DE ACCIONES</t>
        </is>
      </c>
    </row>
    <row r="3">
      <c r="A3" s="16" t="inlineStr">
        <is>
          <t>MÉTRICAS CLAVE</t>
        </is>
      </c>
      <c r="D3" s="16" t="inlineStr">
        <is>
          <t>RESUMEN POR ESTADO</t>
        </is>
      </c>
    </row>
    <row r="4">
      <c r="A4" s="17" t="inlineStr">
        <is>
          <t>Total de acciones</t>
        </is>
      </c>
      <c r="B4" s="18">
        <f>COUNTA('Registro de Acciones'!B5:B14)</f>
        <v/>
      </c>
      <c r="D4" s="19" t="inlineStr">
        <is>
          <t>Estado</t>
        </is>
      </c>
      <c r="E4" s="19" t="inlineStr">
        <is>
          <t>Nº Acciones</t>
        </is>
      </c>
    </row>
    <row r="5">
      <c r="A5" s="20" t="inlineStr">
        <is>
          <t>Acciones completadas</t>
        </is>
      </c>
      <c r="B5" s="21">
        <f>COUNTIF('Registro de Acciones'!H5:H14,"Completado")</f>
        <v/>
      </c>
      <c r="D5" s="22" t="inlineStr">
        <is>
          <t>Pendiente</t>
        </is>
      </c>
      <c r="E5" s="23">
        <f>COUNTIF('Registro de Acciones'!H5:H14,"Pendiente")</f>
        <v/>
      </c>
    </row>
    <row r="6">
      <c r="A6" s="17" t="inlineStr">
        <is>
          <t>Acciones en curso</t>
        </is>
      </c>
      <c r="B6" s="18">
        <f>COUNTIF('Registro de Acciones'!H5:H14,"En curso")</f>
        <v/>
      </c>
      <c r="D6" s="22" t="inlineStr">
        <is>
          <t>En curso</t>
        </is>
      </c>
      <c r="E6" s="23">
        <f>COUNTIF('Registro de Acciones'!H5:H14,"En curso")</f>
        <v/>
      </c>
    </row>
    <row r="7">
      <c r="A7" s="20" t="inlineStr">
        <is>
          <t>Acciones pendientes</t>
        </is>
      </c>
      <c r="B7" s="21">
        <f>COUNTIF('Registro de Acciones'!H5:H14,"Pendiente")</f>
        <v/>
      </c>
      <c r="D7" s="22" t="inlineStr">
        <is>
          <t>Completado</t>
        </is>
      </c>
      <c r="E7" s="23">
        <f>COUNTIF('Registro de Acciones'!H5:H14,"Completado")</f>
        <v/>
      </c>
    </row>
    <row r="8">
      <c r="A8" s="17" t="inlineStr">
        <is>
          <t>Acciones retrasadas</t>
        </is>
      </c>
      <c r="B8" s="18">
        <f>COUNTIF('Registro de Acciones'!H5:H14,"Retrasado")</f>
        <v/>
      </c>
      <c r="D8" s="22" t="inlineStr">
        <is>
          <t>Retrasado</t>
        </is>
      </c>
      <c r="E8" s="23">
        <f>COUNTIF('Registro de Acciones'!H5:H14,"Retrasado")</f>
        <v/>
      </c>
    </row>
    <row r="9">
      <c r="A9" s="20" t="inlineStr">
        <is>
          <t>% Cumplimiento medio</t>
        </is>
      </c>
      <c r="B9" s="24">
        <f>'Registro de Acciones'!I15</f>
        <v/>
      </c>
    </row>
    <row r="10">
      <c r="A10" s="17" t="inlineStr">
        <is>
          <t>Acciones prioridad Alta</t>
        </is>
      </c>
      <c r="B10" s="18">
        <f>COUNTIF('Registro de Acciones'!G5:G14,"Alta")</f>
        <v/>
      </c>
    </row>
    <row r="11">
      <c r="D11" s="16" t="inlineStr">
        <is>
          <t>CARGA POR RESPONSABLE</t>
        </is>
      </c>
    </row>
    <row r="12">
      <c r="D12" s="19" t="inlineStr">
        <is>
          <t>Responsable</t>
        </is>
      </c>
      <c r="E12" s="19" t="inlineStr">
        <is>
          <t>Nº Acciones</t>
        </is>
      </c>
    </row>
    <row r="13">
      <c r="A13" s="16" t="inlineStr">
        <is>
          <t>CONSULTA RÁPIDA DE ACCIÓN (ID)</t>
        </is>
      </c>
      <c r="D13" s="22" t="inlineStr">
        <is>
          <t>Lucía Fernández</t>
        </is>
      </c>
      <c r="E13" s="23">
        <f>COUNTIF('Registro de Acciones'!C5:C14,"Lucía Fernández")</f>
        <v/>
      </c>
    </row>
    <row r="14">
      <c r="A14" s="2" t="inlineStr">
        <is>
          <t>ID a consultar:</t>
        </is>
      </c>
      <c r="B14" s="25" t="n">
        <v>1</v>
      </c>
      <c r="D14" s="22" t="inlineStr">
        <is>
          <t>Martín Ortega</t>
        </is>
      </c>
      <c r="E14" s="23">
        <f>COUNTIF('Registro de Acciones'!C5:C14,"Martín Ortega")</f>
        <v/>
      </c>
    </row>
    <row r="15">
      <c r="A15" s="22" t="inlineStr">
        <is>
          <t>Punto de Acción</t>
        </is>
      </c>
      <c r="B15" s="22">
        <f>IFERROR(VLOOKUP($B$14,'Registro de Acciones'!$A$5:$K$14,2,FALSE),"No encontrado")</f>
        <v/>
      </c>
      <c r="D15" s="22" t="inlineStr">
        <is>
          <t>Sofía Ramírez</t>
        </is>
      </c>
      <c r="E15" s="23">
        <f>COUNTIF('Registro de Acciones'!C5:C14,"Sofía Ramírez")</f>
        <v/>
      </c>
    </row>
    <row r="16">
      <c r="A16" s="22" t="inlineStr">
        <is>
          <t>Responsable</t>
        </is>
      </c>
      <c r="B16" s="22">
        <f>IFERROR(VLOOKUP($B$14,'Registro de Acciones'!$A$5:$K$14,3,FALSE),"No encontrado")</f>
        <v/>
      </c>
      <c r="D16" s="22" t="inlineStr">
        <is>
          <t>Hugo Navarro</t>
        </is>
      </c>
      <c r="E16" s="23">
        <f>COUNTIF('Registro de Acciones'!C5:C14,"Hugo Navarro")</f>
        <v/>
      </c>
    </row>
    <row r="17">
      <c r="A17" s="22" t="inlineStr">
        <is>
          <t>Departamento</t>
        </is>
      </c>
      <c r="B17" s="22">
        <f>IFERROR(VLOOKUP($B$14,'Registro de Acciones'!$A$5:$K$14,4,FALSE),"No encontrado")</f>
        <v/>
      </c>
      <c r="D17" s="22" t="inlineStr">
        <is>
          <t>Marta Iglesias</t>
        </is>
      </c>
      <c r="E17" s="23">
        <f>COUNTIF('Registro de Acciones'!C5:C14,"Marta Iglesias")</f>
        <v/>
      </c>
    </row>
    <row r="18">
      <c r="A18" s="22" t="inlineStr">
        <is>
          <t>Estado</t>
        </is>
      </c>
      <c r="B18" s="22">
        <f>IFERROR(VLOOKUP($B$14,'Registro de Acciones'!$A$5:$K$14,8,FALSE),"No encontrado")</f>
        <v/>
      </c>
      <c r="D18" s="22" t="inlineStr">
        <is>
          <t>Pablo Serrano</t>
        </is>
      </c>
      <c r="E18" s="23">
        <f>COUNTIF('Registro de Acciones'!C5:C14,"Pablo Serrano")</f>
        <v/>
      </c>
    </row>
    <row r="19">
      <c r="A19" s="22" t="inlineStr">
        <is>
          <t>% Completado</t>
        </is>
      </c>
      <c r="B19" s="26">
        <f>IFERROR(VLOOKUP($B$14,'Registro de Acciones'!$A$5:$K$14,9,FALSE),"No encontrado")</f>
        <v/>
      </c>
      <c r="D19" s="22" t="inlineStr">
        <is>
          <t>Carmen Molina</t>
        </is>
      </c>
      <c r="E19" s="23">
        <f>COUNTIF('Registro de Acciones'!C5:C14,"Carmen Molina")</f>
        <v/>
      </c>
    </row>
    <row r="20">
      <c r="D20" s="22" t="inlineStr">
        <is>
          <t>Javier Torres</t>
        </is>
      </c>
      <c r="E20" s="23">
        <f>COUNTIF('Registro de Acciones'!C5:C14,"Javier Torres")</f>
        <v/>
      </c>
    </row>
  </sheetData>
  <mergeCells count="5">
    <mergeCell ref="A1:F1"/>
    <mergeCell ref="A3:B3"/>
    <mergeCell ref="D3:E3"/>
    <mergeCell ref="D11:E11"/>
    <mergeCell ref="A13:B1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8" customHeight="1">
      <c r="A1" s="15" t="inlineStr">
        <is>
          <t>GUÍA DE USO — REGISTRO DE ACCIONES PENDIENTES</t>
        </is>
      </c>
    </row>
    <row r="3" ht="42" customHeight="1">
      <c r="A3" s="27" t="inlineStr">
        <is>
          <t>Objetivo</t>
        </is>
      </c>
      <c r="B3" s="28" t="inlineStr">
        <is>
          <t>Esta plantilla gratuita permite registrar, priorizar y hacer seguimiento de los puntos pendientes de acción de reuniones, auditorías o proyectos, con alertas automáticas de plazos.</t>
        </is>
      </c>
    </row>
    <row r="4" ht="42" customHeight="1">
      <c r="A4" s="29" t="inlineStr">
        <is>
          <t>Hoja 'Registro de Acciones'</t>
        </is>
      </c>
      <c r="B4" s="28" t="inlineStr">
        <is>
          <t>Tabla principal donde se anotan todas las acciones: responsable, departamento, fechas, prioridad, estado y % de avance. Las columnas 'Días Restantes' y 'Alerta' se calculan automáticamente.</t>
        </is>
      </c>
    </row>
    <row r="5" ht="42" customHeight="1">
      <c r="A5" s="27" t="inlineStr">
        <is>
          <t>Columna Prioridad</t>
        </is>
      </c>
      <c r="B5" s="28" t="inlineStr">
        <is>
          <t>Desplegable con Alta / Media / Baja. El color de fondo cambia automáticamente según la prioridad seleccionada.</t>
        </is>
      </c>
    </row>
    <row r="6" ht="42" customHeight="1">
      <c r="A6" s="29" t="inlineStr">
        <is>
          <t>Columna Estado</t>
        </is>
      </c>
      <c r="B6" s="28" t="inlineStr">
        <is>
          <t>Desplegable con Pendiente / En curso / Completado / Retrasado. También aplica color automático mediante formato condicional.</t>
        </is>
      </c>
    </row>
    <row r="7" ht="42" customHeight="1">
      <c r="A7" s="27" t="inlineStr">
        <is>
          <t>Columna % Completado</t>
        </is>
      </c>
      <c r="B7" s="28" t="inlineStr">
        <is>
          <t>Celda editable (fondo amarillo pálido) donde se indica manualmente el avance de cada acción, de 0% a 100%.</t>
        </is>
      </c>
    </row>
    <row r="8" ht="42" customHeight="1">
      <c r="A8" s="29" t="inlineStr">
        <is>
          <t>Columna Días Restantes</t>
        </is>
      </c>
      <c r="B8" s="28" t="inlineStr">
        <is>
          <t>Calcula automáticamente los días que faltan hasta la fecha límite, comparando con la fecha del informe (celda F2).</t>
        </is>
      </c>
    </row>
    <row r="9" ht="42" customHeight="1">
      <c r="A9" s="27" t="inlineStr">
        <is>
          <t>Columna Alerta</t>
        </is>
      </c>
      <c r="B9" s="28" t="inlineStr">
        <is>
          <t>Indica si la acción está 'Vencido', 'Urgente' (7 días o menos), 'En plazo' o 'Finalizado', según la fecha límite y el estado.</t>
        </is>
      </c>
    </row>
    <row r="10" ht="42" customHeight="1">
      <c r="A10" s="29" t="inlineStr">
        <is>
          <t>Hoja 'Dashboard'</t>
        </is>
      </c>
      <c r="B10" s="28" t="inlineStr">
        <is>
          <t>Resumen visual con métricas clave, tabla de conteo por estado, carga de trabajo por responsable, un buscador rápido por ID (VLOOKUP) y dos gráficos (circular y de barras).</t>
        </is>
      </c>
    </row>
    <row r="11" ht="42" customHeight="1">
      <c r="A11" s="27" t="inlineStr">
        <is>
          <t>Consulta rápida</t>
        </is>
      </c>
      <c r="B11" s="28" t="inlineStr">
        <is>
          <t>Introduce el ID de una acción en la celda B14 del Dashboard para ver automáticamente sus datos principales.</t>
        </is>
      </c>
    </row>
    <row r="12" ht="42" customHeight="1">
      <c r="A12" s="29" t="inlineStr">
        <is>
          <t>Recomendación</t>
        </is>
      </c>
      <c r="B12" s="28" t="inlineStr">
        <is>
          <t>Actualiza la celda F2 de la hoja 'Registro de Acciones' con la fecha actual cada vez que revises el archivo, para que las alertas de plazo sean correctas.</t>
        </is>
      </c>
    </row>
    <row r="14">
      <c r="A14" s="16" t="inlineStr">
        <is>
          <t>LEYENDA DE COLORES</t>
        </is>
      </c>
    </row>
    <row r="15">
      <c r="A15" s="22" t="inlineStr">
        <is>
          <t>Rojo</t>
        </is>
      </c>
      <c r="B15" s="30" t="inlineStr">
        <is>
          <t>Prioridad Alta / Estado Retrasado / Alerta Vencido</t>
        </is>
      </c>
    </row>
    <row r="16">
      <c r="A16" s="22" t="inlineStr">
        <is>
          <t>Amarillo</t>
        </is>
      </c>
      <c r="B16" s="30" t="inlineStr">
        <is>
          <t>Prioridad Media / Estado Pendiente / Alerta Urgente</t>
        </is>
      </c>
    </row>
    <row r="17">
      <c r="A17" s="22" t="inlineStr">
        <is>
          <t>Verde</t>
        </is>
      </c>
      <c r="B17" s="30" t="inlineStr">
        <is>
          <t>Prioridad Baja / Estado Completado / Alerta En plazo</t>
        </is>
      </c>
    </row>
    <row r="18">
      <c r="A18" s="22" t="inlineStr">
        <is>
          <t>Amarillo pálido</t>
        </is>
      </c>
      <c r="B18" s="30" t="inlineStr">
        <is>
          <t>Celda editable por el usuario (dato de entrada)</t>
        </is>
      </c>
    </row>
  </sheetData>
  <mergeCells count="2">
    <mergeCell ref="A1:B1"/>
    <mergeCell ref="A14:B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2026-07-21T15:03:59Z</dcterms:created>
  <dcterms:modified xmlns:dcterms="http://purl.org/dc/terms/" xmlns:xsi="http://www.w3.org/2001/XMLSchema-instance" xsi:type="dcterms:W3CDTF">2026-07-21T15:03:59Z</dcterms:modified>
</cp:coreProperties>
</file>