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rea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AAAA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4" borderId="1" pivotButton="0" quotePrefix="0" xfId="0"/>
    <xf numFmtId="0" fontId="4" fillId="3" borderId="1" pivotButton="0" quotePrefix="0" xfId="0"/>
    <xf numFmtId="164" fontId="4" fillId="4" borderId="1" pivotButton="0" quotePrefix="0" xfId="0"/>
    <xf numFmtId="0" fontId="4" fillId="4" borderId="1" applyAlignment="1" pivotButton="0" quotePrefix="0" xfId="0">
      <alignment horizontal="center" vertical="center" wrapText="1"/>
    </xf>
    <xf numFmtId="9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9" fontId="4" fillId="4" borderId="1" applyAlignment="1" pivotButton="0" quotePrefix="0" xfId="0">
      <alignment horizontal="center" vertical="center" wrapText="1"/>
    </xf>
    <xf numFmtId="0" fontId="4" fillId="5" borderId="1" pivotButton="0" quotePrefix="0" xfId="0"/>
    <xf numFmtId="164" fontId="4" fillId="5" borderId="1" pivotButton="0" quotePrefix="0" xfId="0"/>
    <xf numFmtId="0" fontId="4" fillId="5" borderId="1" applyAlignment="1" pivotButton="0" quotePrefix="0" xfId="0">
      <alignment horizontal="center" vertical="center" wrapText="1"/>
    </xf>
    <xf numFmtId="9" fontId="4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3" fillId="6" borderId="1" pivotButton="0" quotePrefix="0" xfId="0"/>
    <xf numFmtId="0" fontId="5" fillId="6" borderId="1" pivotButton="0" quotePrefix="0" xfId="0"/>
    <xf numFmtId="9" fontId="5" fillId="6" borderId="1" pivotButton="0" quotePrefix="0" xfId="0"/>
    <xf numFmtId="0" fontId="1" fillId="0" borderId="0" pivotButton="0" quotePrefix="0" xfId="0"/>
    <xf numFmtId="0" fontId="3" fillId="6" borderId="0" pivotButton="0" quotePrefix="0" xfId="0"/>
    <xf numFmtId="0" fontId="5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0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9" fontId="5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164" fontId="4" fillId="4" borderId="1" pivotButton="0" quotePrefix="0" xfId="0"/>
    <xf numFmtId="164" fontId="4" fillId="5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Tareas por Estado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'Dashboard'!$D$4:$D$7</f>
            </numRef>
          </cat>
          <val>
            <numRef>
              <f>'Dashboard'!$E$4:$E$7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Estado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de tareas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Prioridad</a:t>
            </a:r>
          </a:p>
        </rich>
      </tx>
    </title>
    <plotArea>
      <pieChart>
        <varyColors val="1"/>
        <ser>
          <idx val="0"/>
          <order val="0"/>
          <tx>
            <strRef>
              <f>'Dashboard'!E9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'Dashboard'!$D$10:$D$12</f>
            </numRef>
          </cat>
          <val>
            <numRef>
              <f>'Dashboard'!$E$10:$E$12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29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28" customWidth="1" min="2" max="2"/>
    <col width="16" customWidth="1" min="3" max="3"/>
    <col width="13" customWidth="1" min="4" max="4"/>
    <col width="26" customWidth="1" min="5" max="5"/>
    <col width="18" customWidth="1" min="6" max="6"/>
    <col width="18" customWidth="1" min="7" max="7"/>
    <col width="14" customWidth="1" min="8" max="8"/>
    <col width="13" customWidth="1" min="9" max="9"/>
    <col width="13" customWidth="1" min="10" max="10"/>
    <col width="11" customWidth="1" min="11" max="11"/>
    <col width="20" customWidth="1" min="12" max="12"/>
    <col width="26" customWidth="1" min="13" max="13"/>
    <col width="12" customWidth="1" min="14" max="14"/>
  </cols>
  <sheetData>
    <row r="1" ht="26" customHeight="1">
      <c r="A1" s="1" t="inlineStr">
        <is>
          <t>SEGUIMIENTO DE DEPENDENCIAS ENTRE TAREAS - PROYECTO EXCEL</t>
        </is>
      </c>
    </row>
    <row r="2">
      <c r="A2" s="2" t="inlineStr">
        <is>
          <t>Proyecto: Automatización de informes financieros | Actualizado a fecha de hoy</t>
        </is>
      </c>
    </row>
    <row r="3" ht="34" customHeight="1">
      <c r="A3" s="3" t="inlineStr">
        <is>
          <t>ID Tarea</t>
        </is>
      </c>
      <c r="B3" s="3" t="inlineStr">
        <is>
          <t>Nombre Tarea</t>
        </is>
      </c>
      <c r="C3" s="3" t="inlineStr">
        <is>
          <t>Responsable</t>
        </is>
      </c>
      <c r="D3" s="3" t="inlineStr">
        <is>
          <t>ID Predecesora</t>
        </is>
      </c>
      <c r="E3" s="3" t="inlineStr">
        <is>
          <t>Nombre Predecesora</t>
        </is>
      </c>
      <c r="F3" s="3" t="inlineStr">
        <is>
          <t>Fecha Inicio Prevista</t>
        </is>
      </c>
      <c r="G3" s="3" t="inlineStr">
        <is>
          <t>Fecha Fin Prevista</t>
        </is>
      </c>
      <c r="H3" s="3" t="inlineStr">
        <is>
          <t>Duración (días)</t>
        </is>
      </c>
      <c r="I3" s="3" t="inlineStr">
        <is>
          <t>% Completado</t>
        </is>
      </c>
      <c r="J3" s="3" t="inlineStr">
        <is>
          <t>Estado</t>
        </is>
      </c>
      <c r="K3" s="3" t="inlineStr">
        <is>
          <t>Prioridad</t>
        </is>
      </c>
      <c r="L3" s="3" t="inlineStr">
        <is>
          <t>% Completado Predecesora</t>
        </is>
      </c>
      <c r="M3" s="3" t="inlineStr">
        <is>
          <t>Alerta Dependencia</t>
        </is>
      </c>
      <c r="N3" s="3" t="inlineStr">
        <is>
          <t>Días Retraso</t>
        </is>
      </c>
    </row>
    <row r="4">
      <c r="A4" s="4" t="inlineStr">
        <is>
          <t>T-01</t>
        </is>
      </c>
      <c r="B4" s="4" t="inlineStr">
        <is>
          <t>Definir requisitos del informe</t>
        </is>
      </c>
      <c r="C4" s="4" t="inlineStr">
        <is>
          <t>Lucía Fernández</t>
        </is>
      </c>
      <c r="D4" s="5" t="inlineStr"/>
      <c r="E4" s="4">
        <f>IF(D4="","",IFERROR(VLOOKUP(D4,$A$4:$K$12,2,0),"N/D"))</f>
        <v/>
      </c>
      <c r="F4" s="30" t="n">
        <v>46037</v>
      </c>
      <c r="G4" s="30" t="n">
        <v>46042</v>
      </c>
      <c r="H4" s="7">
        <f>G4-F4</f>
        <v/>
      </c>
      <c r="I4" s="8" t="n">
        <v>1</v>
      </c>
      <c r="J4" s="7">
        <f>IF(I4&gt;=1,"Completada",IF(AND(TODAY()&gt;G4,I4&lt;1),"Retrasada",IF(I4&gt;0,"En curso","Pendiente")))</f>
        <v/>
      </c>
      <c r="K4" s="9" t="inlineStr">
        <is>
          <t>Alta</t>
        </is>
      </c>
      <c r="L4" s="10">
        <f>IF(D4="","",IFERROR(VLOOKUP(D4,$A$4:$K$12,9,0),0))</f>
        <v/>
      </c>
      <c r="M4" s="7">
        <f>IF(D4="","OK",IF(AND(L4&lt;1,I4&gt;0),"Alerta: predecesora incompleta","OK"))</f>
        <v/>
      </c>
      <c r="N4" s="7">
        <f>IF(AND(TODAY()&gt;G4,J4&lt;&gt;"Completada"),TODAY()-G4,0)</f>
        <v/>
      </c>
    </row>
    <row r="5">
      <c r="A5" s="11" t="inlineStr">
        <is>
          <t>T-02</t>
        </is>
      </c>
      <c r="B5" s="11" t="inlineStr">
        <is>
          <t>Recopilar datos de origen</t>
        </is>
      </c>
      <c r="C5" s="11" t="inlineStr">
        <is>
          <t>Martín Gómez</t>
        </is>
      </c>
      <c r="D5" s="5" t="inlineStr">
        <is>
          <t>T-01</t>
        </is>
      </c>
      <c r="E5" s="11">
        <f>IF(D5="","",IFERROR(VLOOKUP(D5,$A$4:$K$12,2,0),"N/D"))</f>
        <v/>
      </c>
      <c r="F5" s="31" t="n">
        <v>46043</v>
      </c>
      <c r="G5" s="31" t="n">
        <v>46050</v>
      </c>
      <c r="H5" s="13">
        <f>G5-F5</f>
        <v/>
      </c>
      <c r="I5" s="8" t="n">
        <v>1</v>
      </c>
      <c r="J5" s="13">
        <f>IF(I5&gt;=1,"Completada",IF(AND(TODAY()&gt;G5,I5&lt;1),"Retrasada",IF(I5&gt;0,"En curso","Pendiente")))</f>
        <v/>
      </c>
      <c r="K5" s="9" t="inlineStr">
        <is>
          <t>Alta</t>
        </is>
      </c>
      <c r="L5" s="14">
        <f>IF(D5="","",IFERROR(VLOOKUP(D5,$A$4:$K$12,9,0),0))</f>
        <v/>
      </c>
      <c r="M5" s="13">
        <f>IF(D5="","OK",IF(AND(L5&lt;1,I5&gt;0),"Alerta: predecesora incompleta","OK"))</f>
        <v/>
      </c>
      <c r="N5" s="13">
        <f>IF(AND(TODAY()&gt;G5,J5&lt;&gt;"Completada"),TODAY()-G5,0)</f>
        <v/>
      </c>
    </row>
    <row r="6">
      <c r="A6" s="4" t="inlineStr">
        <is>
          <t>T-03</t>
        </is>
      </c>
      <c r="B6" s="4" t="inlineStr">
        <is>
          <t>Diseñar plantilla Excel</t>
        </is>
      </c>
      <c r="C6" s="4" t="inlineStr">
        <is>
          <t>Sofía Ruiz</t>
        </is>
      </c>
      <c r="D6" s="5" t="inlineStr">
        <is>
          <t>T-01</t>
        </is>
      </c>
      <c r="E6" s="4">
        <f>IF(D6="","",IFERROR(VLOOKUP(D6,$A$4:$K$12,2,0),"N/D"))</f>
        <v/>
      </c>
      <c r="F6" s="30" t="n">
        <v>46043</v>
      </c>
      <c r="G6" s="30" t="n">
        <v>46055</v>
      </c>
      <c r="H6" s="7">
        <f>G6-F6</f>
        <v/>
      </c>
      <c r="I6" s="8" t="n">
        <v>0.8</v>
      </c>
      <c r="J6" s="7">
        <f>IF(I6&gt;=1,"Completada",IF(AND(TODAY()&gt;G6,I6&lt;1),"Retrasada",IF(I6&gt;0,"En curso","Pendiente")))</f>
        <v/>
      </c>
      <c r="K6" s="9" t="inlineStr">
        <is>
          <t>Media</t>
        </is>
      </c>
      <c r="L6" s="10">
        <f>IF(D6="","",IFERROR(VLOOKUP(D6,$A$4:$K$12,9,0),0))</f>
        <v/>
      </c>
      <c r="M6" s="7">
        <f>IF(D6="","OK",IF(AND(L6&lt;1,I6&gt;0),"Alerta: predecesora incompleta","OK"))</f>
        <v/>
      </c>
      <c r="N6" s="7">
        <f>IF(AND(TODAY()&gt;G6,J6&lt;&gt;"Completada"),TODAY()-G6,0)</f>
        <v/>
      </c>
    </row>
    <row r="7">
      <c r="A7" s="11" t="inlineStr">
        <is>
          <t>T-04</t>
        </is>
      </c>
      <c r="B7" s="11" t="inlineStr">
        <is>
          <t>Crear macros VBA</t>
        </is>
      </c>
      <c r="C7" s="11" t="inlineStr">
        <is>
          <t>Hugo Torres</t>
        </is>
      </c>
      <c r="D7" s="5" t="inlineStr">
        <is>
          <t>T-03</t>
        </is>
      </c>
      <c r="E7" s="11">
        <f>IF(D7="","",IFERROR(VLOOKUP(D7,$A$4:$K$12,2,0),"N/D"))</f>
        <v/>
      </c>
      <c r="F7" s="31" t="n">
        <v>46056</v>
      </c>
      <c r="G7" s="31" t="n">
        <v>46065</v>
      </c>
      <c r="H7" s="13">
        <f>G7-F7</f>
        <v/>
      </c>
      <c r="I7" s="8" t="n">
        <v>0.4</v>
      </c>
      <c r="J7" s="13">
        <f>IF(I7&gt;=1,"Completada",IF(AND(TODAY()&gt;G7,I7&lt;1),"Retrasada",IF(I7&gt;0,"En curso","Pendiente")))</f>
        <v/>
      </c>
      <c r="K7" s="9" t="inlineStr">
        <is>
          <t>Alta</t>
        </is>
      </c>
      <c r="L7" s="14">
        <f>IF(D7="","",IFERROR(VLOOKUP(D7,$A$4:$K$12,9,0),0))</f>
        <v/>
      </c>
      <c r="M7" s="13">
        <f>IF(D7="","OK",IF(AND(L7&lt;1,I7&gt;0),"Alerta: predecesora incompleta","OK"))</f>
        <v/>
      </c>
      <c r="N7" s="13">
        <f>IF(AND(TODAY()&gt;G7,J7&lt;&gt;"Completada"),TODAY()-G7,0)</f>
        <v/>
      </c>
    </row>
    <row r="8">
      <c r="A8" s="4" t="inlineStr">
        <is>
          <t>T-05</t>
        </is>
      </c>
      <c r="B8" s="4" t="inlineStr">
        <is>
          <t>Validar fórmulas y cálculos</t>
        </is>
      </c>
      <c r="C8" s="4" t="inlineStr">
        <is>
          <t>Marta Sánchez</t>
        </is>
      </c>
      <c r="D8" s="5" t="inlineStr">
        <is>
          <t>T-02</t>
        </is>
      </c>
      <c r="E8" s="4">
        <f>IF(D8="","",IFERROR(VLOOKUP(D8,$A$4:$K$12,2,0),"N/D"))</f>
        <v/>
      </c>
      <c r="F8" s="30" t="n">
        <v>46051</v>
      </c>
      <c r="G8" s="30" t="n">
        <v>46058</v>
      </c>
      <c r="H8" s="7">
        <f>G8-F8</f>
        <v/>
      </c>
      <c r="I8" s="8" t="n">
        <v>0.6</v>
      </c>
      <c r="J8" s="7">
        <f>IF(I8&gt;=1,"Completada",IF(AND(TODAY()&gt;G8,I8&lt;1),"Retrasada",IF(I8&gt;0,"En curso","Pendiente")))</f>
        <v/>
      </c>
      <c r="K8" s="9" t="inlineStr">
        <is>
          <t>Media</t>
        </is>
      </c>
      <c r="L8" s="10">
        <f>IF(D8="","",IFERROR(VLOOKUP(D8,$A$4:$K$12,9,0),0))</f>
        <v/>
      </c>
      <c r="M8" s="7">
        <f>IF(D8="","OK",IF(AND(L8&lt;1,I8&gt;0),"Alerta: predecesora incompleta","OK"))</f>
        <v/>
      </c>
      <c r="N8" s="7">
        <f>IF(AND(TODAY()&gt;G8,J8&lt;&gt;"Completada"),TODAY()-G8,0)</f>
        <v/>
      </c>
    </row>
    <row r="9">
      <c r="A9" s="11" t="inlineStr">
        <is>
          <t>T-06</t>
        </is>
      </c>
      <c r="B9" s="11" t="inlineStr">
        <is>
          <t>Diseño de dashboard</t>
        </is>
      </c>
      <c r="C9" s="11" t="inlineStr">
        <is>
          <t>Pablo Navarro</t>
        </is>
      </c>
      <c r="D9" s="5" t="inlineStr">
        <is>
          <t>T-03</t>
        </is>
      </c>
      <c r="E9" s="11">
        <f>IF(D9="","",IFERROR(VLOOKUP(D9,$A$4:$K$12,2,0),"N/D"))</f>
        <v/>
      </c>
      <c r="F9" s="31" t="n">
        <v>46056</v>
      </c>
      <c r="G9" s="31" t="n">
        <v>46063</v>
      </c>
      <c r="H9" s="13">
        <f>G9-F9</f>
        <v/>
      </c>
      <c r="I9" s="8" t="n">
        <v>0.2</v>
      </c>
      <c r="J9" s="13">
        <f>IF(I9&gt;=1,"Completada",IF(AND(TODAY()&gt;G9,I9&lt;1),"Retrasada",IF(I9&gt;0,"En curso","Pendiente")))</f>
        <v/>
      </c>
      <c r="K9" s="9" t="inlineStr">
        <is>
          <t>Media</t>
        </is>
      </c>
      <c r="L9" s="14">
        <f>IF(D9="","",IFERROR(VLOOKUP(D9,$A$4:$K$12,9,0),0))</f>
        <v/>
      </c>
      <c r="M9" s="13">
        <f>IF(D9="","OK",IF(AND(L9&lt;1,I9&gt;0),"Alerta: predecesora incompleta","OK"))</f>
        <v/>
      </c>
      <c r="N9" s="13">
        <f>IF(AND(TODAY()&gt;G9,J9&lt;&gt;"Completada"),TODAY()-G9,0)</f>
        <v/>
      </c>
    </row>
    <row r="10">
      <c r="A10" s="4" t="inlineStr">
        <is>
          <t>T-07</t>
        </is>
      </c>
      <c r="B10" s="4" t="inlineStr">
        <is>
          <t>Pruebas de usuario</t>
        </is>
      </c>
      <c r="C10" s="4" t="inlineStr">
        <is>
          <t>Carmen Díaz</t>
        </is>
      </c>
      <c r="D10" s="5" t="inlineStr">
        <is>
          <t>T-04</t>
        </is>
      </c>
      <c r="E10" s="4">
        <f>IF(D10="","",IFERROR(VLOOKUP(D10,$A$4:$K$12,2,0),"N/D"))</f>
        <v/>
      </c>
      <c r="F10" s="30" t="n">
        <v>46066</v>
      </c>
      <c r="G10" s="30" t="n">
        <v>46073</v>
      </c>
      <c r="H10" s="7">
        <f>G10-F10</f>
        <v/>
      </c>
      <c r="I10" s="8" t="n">
        <v>0</v>
      </c>
      <c r="J10" s="7">
        <f>IF(I10&gt;=1,"Completada",IF(AND(TODAY()&gt;G10,I10&lt;1),"Retrasada",IF(I10&gt;0,"En curso","Pendiente")))</f>
        <v/>
      </c>
      <c r="K10" s="9" t="inlineStr">
        <is>
          <t>Baja</t>
        </is>
      </c>
      <c r="L10" s="10">
        <f>IF(D10="","",IFERROR(VLOOKUP(D10,$A$4:$K$12,9,0),0))</f>
        <v/>
      </c>
      <c r="M10" s="7">
        <f>IF(D10="","OK",IF(AND(L10&lt;1,I10&gt;0),"Alerta: predecesora incompleta","OK"))</f>
        <v/>
      </c>
      <c r="N10" s="7">
        <f>IF(AND(TODAY()&gt;G10,J10&lt;&gt;"Completada"),TODAY()-G10,0)</f>
        <v/>
      </c>
    </row>
    <row r="11">
      <c r="A11" s="11" t="inlineStr">
        <is>
          <t>T-08</t>
        </is>
      </c>
      <c r="B11" s="11" t="inlineStr">
        <is>
          <t>Documentación del proceso</t>
        </is>
      </c>
      <c r="C11" s="11" t="inlineStr">
        <is>
          <t>Javier Molina</t>
        </is>
      </c>
      <c r="D11" s="5" t="inlineStr">
        <is>
          <t>T-06</t>
        </is>
      </c>
      <c r="E11" s="11">
        <f>IF(D11="","",IFERROR(VLOOKUP(D11,$A$4:$K$12,2,0),"N/D"))</f>
        <v/>
      </c>
      <c r="F11" s="31" t="n">
        <v>46064</v>
      </c>
      <c r="G11" s="31" t="n">
        <v>46071</v>
      </c>
      <c r="H11" s="13">
        <f>G11-F11</f>
        <v/>
      </c>
      <c r="I11" s="8" t="n">
        <v>0</v>
      </c>
      <c r="J11" s="13">
        <f>IF(I11&gt;=1,"Completada",IF(AND(TODAY()&gt;G11,I11&lt;1),"Retrasada",IF(I11&gt;0,"En curso","Pendiente")))</f>
        <v/>
      </c>
      <c r="K11" s="9" t="inlineStr">
        <is>
          <t>Baja</t>
        </is>
      </c>
      <c r="L11" s="14">
        <f>IF(D11="","",IFERROR(VLOOKUP(D11,$A$4:$K$12,9,0),0))</f>
        <v/>
      </c>
      <c r="M11" s="13">
        <f>IF(D11="","OK",IF(AND(L11&lt;1,I11&gt;0),"Alerta: predecesora incompleta","OK"))</f>
        <v/>
      </c>
      <c r="N11" s="13">
        <f>IF(AND(TODAY()&gt;G11,J11&lt;&gt;"Completada"),TODAY()-G11,0)</f>
        <v/>
      </c>
    </row>
    <row r="12">
      <c r="A12" s="4" t="inlineStr">
        <is>
          <t>T-09</t>
        </is>
      </c>
      <c r="B12" s="4" t="inlineStr">
        <is>
          <t>Entrega final al cliente</t>
        </is>
      </c>
      <c r="C12" s="4" t="inlineStr">
        <is>
          <t>Lucía Fernández</t>
        </is>
      </c>
      <c r="D12" s="5" t="inlineStr">
        <is>
          <t>T-07</t>
        </is>
      </c>
      <c r="E12" s="4">
        <f>IF(D12="","",IFERROR(VLOOKUP(D12,$A$4:$K$12,2,0),"N/D"))</f>
        <v/>
      </c>
      <c r="F12" s="30" t="n">
        <v>46074</v>
      </c>
      <c r="G12" s="30" t="n">
        <v>46078</v>
      </c>
      <c r="H12" s="7">
        <f>G12-F12</f>
        <v/>
      </c>
      <c r="I12" s="8" t="n">
        <v>0</v>
      </c>
      <c r="J12" s="7">
        <f>IF(I12&gt;=1,"Completada",IF(AND(TODAY()&gt;G12,I12&lt;1),"Retrasada",IF(I12&gt;0,"En curso","Pendiente")))</f>
        <v/>
      </c>
      <c r="K12" s="9" t="inlineStr">
        <is>
          <t>Alta</t>
        </is>
      </c>
      <c r="L12" s="10">
        <f>IF(D12="","",IFERROR(VLOOKUP(D12,$A$4:$K$12,9,0),0))</f>
        <v/>
      </c>
      <c r="M12" s="7">
        <f>IF(D12="","OK",IF(AND(L12&lt;1,I12&gt;0),"Alerta: predecesora incompleta","OK"))</f>
        <v/>
      </c>
      <c r="N12" s="7">
        <f>IF(AND(TODAY()&gt;G12,J12&lt;&gt;"Completada"),TODAY()-G12,0)</f>
        <v/>
      </c>
    </row>
    <row r="13">
      <c r="A13" s="15" t="inlineStr">
        <is>
          <t>TOTAL / MEDIA</t>
        </is>
      </c>
      <c r="B13" s="32" t="n"/>
      <c r="C13" s="33" t="n"/>
      <c r="D13" s="16" t="n"/>
      <c r="E13" s="16" t="n"/>
      <c r="F13" s="16" t="n"/>
      <c r="G13" s="16" t="n"/>
      <c r="H13" s="17">
        <f>SUM(H4:H12)</f>
        <v/>
      </c>
      <c r="I13" s="18">
        <f>AVERAGE(I4:I12)</f>
        <v/>
      </c>
      <c r="J13" s="16" t="n"/>
      <c r="K13" s="16" t="n"/>
      <c r="L13" s="16" t="n"/>
      <c r="M13" s="16" t="n"/>
      <c r="N13" s="17">
        <f>SUM(N4:N12)</f>
        <v/>
      </c>
    </row>
  </sheetData>
  <mergeCells count="3">
    <mergeCell ref="A1:N1"/>
    <mergeCell ref="A2:N2"/>
    <mergeCell ref="A13:C13"/>
  </mergeCells>
  <conditionalFormatting sqref="J4:J12">
    <cfRule type="expression" priority="1" dxfId="0" stopIfTrue="1">
      <formula>J4="Retrasada"</formula>
    </cfRule>
    <cfRule type="expression" priority="2" dxfId="1" stopIfTrue="1">
      <formula>J4="Completada"</formula>
    </cfRule>
  </conditionalFormatting>
  <conditionalFormatting sqref="M4:M12">
    <cfRule type="expression" priority="3" dxfId="0" stopIfTrue="1">
      <formula>LEFT(M4,6)="Alerta"</formula>
    </cfRule>
  </conditionalFormatting>
  <conditionalFormatting sqref="N4:N12">
    <cfRule type="cellIs" priority="4" operator="greaterThan" dxfId="0">
      <formula>0</formula>
    </cfRule>
  </conditionalFormatting>
  <conditionalFormatting sqref="K4:K12">
    <cfRule type="expression" priority="5" dxfId="2" stopIfTrue="1">
      <formula>K4="Alta"</formula>
    </cfRule>
  </conditionalFormatting>
  <dataValidations count="2">
    <dataValidation sqref="K4:K12" showErrorMessage="1" showInputMessage="1" allowBlank="1" type="list">
      <formula1>"Alta,Media,Baja"</formula1>
    </dataValidation>
    <dataValidation sqref="I4:I12" showErrorMessage="1" showInputMessage="1" allowBlank="1" errorTitle="Valor no válido" error="Introduzca un valor entre 0% y 100%" type="decimal" operator="between">
      <formula1>0</formula1>
      <formula2>1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32" customWidth="1" min="1" max="1"/>
    <col width="14" customWidth="1" min="2" max="2"/>
    <col width="4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9" t="inlineStr">
        <is>
          <t>DASHBOARD DE DEPENDENCIAS Y AVANCE DEL PROYECTO</t>
        </is>
      </c>
    </row>
    <row r="2"/>
    <row r="3">
      <c r="A3" s="3" t="inlineStr">
        <is>
          <t>INDICADOR</t>
        </is>
      </c>
      <c r="B3" s="3" t="inlineStr">
        <is>
          <t>VALOR</t>
        </is>
      </c>
      <c r="D3" s="20" t="inlineStr">
        <is>
          <t>ESTADO</t>
        </is>
      </c>
      <c r="E3" s="20" t="inlineStr">
        <is>
          <t>CANTIDAD</t>
        </is>
      </c>
    </row>
    <row r="4">
      <c r="A4" s="4" t="inlineStr">
        <is>
          <t>Total de tareas</t>
        </is>
      </c>
      <c r="B4" s="21">
        <f>COUNTA(Tareas!A4:A12)</f>
        <v/>
      </c>
      <c r="D4" s="22" t="inlineStr">
        <is>
          <t>Completada</t>
        </is>
      </c>
      <c r="E4" s="23">
        <f>COUNTIF(Tareas!J4:J12,D4)</f>
        <v/>
      </c>
    </row>
    <row r="5">
      <c r="A5" s="11" t="inlineStr">
        <is>
          <t>Tareas completadas</t>
        </is>
      </c>
      <c r="B5" s="24">
        <f>COUNTIF(Tareas!J4:J12,"Completada")</f>
        <v/>
      </c>
      <c r="D5" s="25" t="inlineStr">
        <is>
          <t>En curso</t>
        </is>
      </c>
      <c r="E5" s="26">
        <f>COUNTIF(Tareas!J4:J12,D5)</f>
        <v/>
      </c>
    </row>
    <row r="6">
      <c r="A6" s="4" t="inlineStr">
        <is>
          <t>Tareas en curso</t>
        </is>
      </c>
      <c r="B6" s="21">
        <f>COUNTIF(Tareas!J4:J12,"En curso")</f>
        <v/>
      </c>
      <c r="D6" s="22" t="inlineStr">
        <is>
          <t>Retrasada</t>
        </is>
      </c>
      <c r="E6" s="23">
        <f>COUNTIF(Tareas!J4:J12,D6)</f>
        <v/>
      </c>
    </row>
    <row r="7">
      <c r="A7" s="11" t="inlineStr">
        <is>
          <t>Tareas retrasadas</t>
        </is>
      </c>
      <c r="B7" s="24">
        <f>COUNTIF(Tareas!J4:J12,"Retrasada")</f>
        <v/>
      </c>
      <c r="D7" s="25" t="inlineStr">
        <is>
          <t>Pendiente</t>
        </is>
      </c>
      <c r="E7" s="26">
        <f>COUNTIF(Tareas!J4:J12,D7)</f>
        <v/>
      </c>
    </row>
    <row r="8">
      <c r="A8" s="4" t="inlineStr">
        <is>
          <t>Tareas pendientes</t>
        </is>
      </c>
      <c r="B8" s="21">
        <f>COUNTIF(Tareas!J4:J12,"Pendiente")</f>
        <v/>
      </c>
    </row>
    <row r="9">
      <c r="A9" s="11" t="inlineStr">
        <is>
          <t>Avance global (%)</t>
        </is>
      </c>
      <c r="B9" s="27">
        <f>AVERAGE(Tareas!I4:I12)</f>
        <v/>
      </c>
      <c r="D9" s="20" t="inlineStr">
        <is>
          <t>PRIORIDAD</t>
        </is>
      </c>
      <c r="E9" s="20" t="inlineStr">
        <is>
          <t>CANTIDAD</t>
        </is>
      </c>
    </row>
    <row r="10">
      <c r="A10" s="4" t="inlineStr">
        <is>
          <t>Tareas con alerta de dependencia</t>
        </is>
      </c>
      <c r="B10" s="21">
        <f>COUNTIF(Tareas!M4:M12,"Alerta: predecesora incompleta")</f>
        <v/>
      </c>
      <c r="D10" s="22" t="inlineStr">
        <is>
          <t>Alta</t>
        </is>
      </c>
      <c r="E10" s="23">
        <f>COUNTIF(Tareas!K4:K12,D10)</f>
        <v/>
      </c>
    </row>
    <row r="11">
      <c r="D11" s="25" t="inlineStr">
        <is>
          <t>Media</t>
        </is>
      </c>
      <c r="E11" s="26">
        <f>COUNTIF(Tareas!K4:K12,D11)</f>
        <v/>
      </c>
    </row>
    <row r="12">
      <c r="D12" s="22" t="inlineStr">
        <is>
          <t>Baja</t>
        </is>
      </c>
      <c r="E12" s="23">
        <f>COUNTIF(Tareas!K4:K12,D12)</f>
        <v/>
      </c>
    </row>
  </sheetData>
  <mergeCells count="1">
    <mergeCell ref="A1:F1"/>
  </mergeCells>
  <conditionalFormatting sqref="B7">
    <cfRule type="cellIs" priority="1" operator="greaterThan" dxfId="2">
      <formula>0</formula>
    </cfRule>
  </conditionalFormatting>
  <conditionalFormatting sqref="B10">
    <cfRule type="cellIs" priority="2" operator="greaterThan" dxfId="2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9" t="inlineStr">
        <is>
          <t>GUÍA DE USO DEL ARCHIVO</t>
        </is>
      </c>
    </row>
    <row r="2"/>
    <row r="3" ht="46" customHeight="1">
      <c r="A3" s="28" t="inlineStr">
        <is>
          <t>Hoja "Tareas"</t>
        </is>
      </c>
      <c r="B3" s="29" t="inlineStr">
        <is>
          <t>Lista de tareas del proyecto con sus dependencias. Rellene las columnas amarillas: ID Predecesora (columna D, referencia a otro ID Tarea), % Completado (columna I) y Prioridad (columna K, con lista desplegable Alta/Media/Baja).</t>
        </is>
      </c>
    </row>
    <row r="4" ht="46" customHeight="1">
      <c r="A4" s="28" t="inlineStr">
        <is>
          <t>Nombre Predecesora</t>
        </is>
      </c>
      <c r="B4" s="29" t="inlineStr">
        <is>
          <t>Se calcula automáticamente con VLOOKUP a partir del ID Predecesora indicado en la columna D.</t>
        </is>
      </c>
    </row>
    <row r="5" ht="46" customHeight="1">
      <c r="A5" s="28" t="inlineStr">
        <is>
          <t>Estado</t>
        </is>
      </c>
      <c r="B5" s="29" t="inlineStr">
        <is>
          <t>Se calcula automáticamente: "Completada" si el % completado es 100%, "Retrasada" si la fecha fin ya pasó y no está completada, "En curso" si tiene avance parcial, o "Pendiente" si no ha empezado.</t>
        </is>
      </c>
    </row>
    <row r="6" ht="46" customHeight="1">
      <c r="A6" s="28" t="inlineStr">
        <is>
          <t>% Completado Predecesora</t>
        </is>
      </c>
      <c r="B6" s="29" t="inlineStr">
        <is>
          <t>Muestra el avance de la tarea predecesora mediante VLOOKUP, para poder comparar dependencias.</t>
        </is>
      </c>
    </row>
    <row r="7" ht="46" customHeight="1">
      <c r="A7" s="28" t="inlineStr">
        <is>
          <t>Alerta Dependencia</t>
        </is>
      </c>
      <c r="B7" s="29" t="inlineStr">
        <is>
          <t>Avisa cuando una tarea se ha iniciado (% completado &gt; 0) sin que su predecesora esté al 100%, lo cual indica una posible inconsistencia en la planificación.</t>
        </is>
      </c>
    </row>
    <row r="8" ht="46" customHeight="1">
      <c r="A8" s="28" t="inlineStr">
        <is>
          <t>Días Retraso</t>
        </is>
      </c>
      <c r="B8" s="29" t="inlineStr">
        <is>
          <t>Calcula los días transcurridos desde la fecha fin prevista si la tarea aún no está completada.</t>
        </is>
      </c>
    </row>
    <row r="9" ht="46" customHeight="1">
      <c r="A9" s="28" t="inlineStr">
        <is>
          <t>Hoja "Dashboard"</t>
        </is>
      </c>
      <c r="B9" s="29" t="inlineStr">
        <is>
          <t>Resumen de indicadores clave (total de tareas, completadas, en curso, retrasadas, avance global y alertas de dependencia) junto con gráficos de barras y de sectores para visualizar el estado del proyecto.</t>
        </is>
      </c>
    </row>
    <row r="10" ht="46" customHeight="1">
      <c r="A10" s="28" t="inlineStr">
        <is>
          <t>Recomendaciones</t>
        </is>
      </c>
      <c r="B10" s="29" t="inlineStr">
        <is>
          <t>Revise semanalmente la columna Alerta Dependencia y Días Retraso para priorizar acciones correctivas. Actualice el % Completado a medida que avance cada tarea para mantener el dashboard actualizado.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2026-07-19T19:52:17Z</dcterms:created>
  <dcterms:modified xmlns:dcterms="http://purl.org/dc/terms/" xmlns:xsi="http://www.w3.org/2001/XMLSchema-instance" xsi:type="dcterms:W3CDTF">2026-07-19T19:52:17Z</dcterms:modified>
</cp:coreProperties>
</file>