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ntregables" sheetId="1" state="visible" r:id="rId1"/>
    <sheet xmlns:r="http://schemas.openxmlformats.org/officeDocument/2006/relationships" name="Resumen" sheetId="2" state="visible" r:id="rId2"/>
    <sheet xmlns:r="http://schemas.openxmlformats.org/officeDocument/2006/relationships" name="Listas" sheetId="3" state="visible" r:id="rId3"/>
    <sheet xmlns:r="http://schemas.openxmlformats.org/officeDocument/2006/relationships" name="Instrucciones" sheetId="4" state="visible" r:id="rId4"/>
  </sheets>
  <definedNames>
    <definedName name="_xlnm._FilterDatabase" localSheetId="0" hidden="1">'Entregables'!$A$2:$S$11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#.##0,00&quot; €&quot;"/>
  </numFmts>
  <fonts count="4">
    <font>
      <name val="Calibri"/>
      <family val="2"/>
      <color theme="1"/>
      <sz val="11"/>
      <scheme val="minor"/>
    </font>
    <font>
      <b val="1"/>
      <color rgb="001E293B"/>
      <sz val="16"/>
    </font>
    <font>
      <b val="1"/>
      <color rgb="00FFFFFF"/>
      <sz val="11"/>
    </font>
    <font>
      <b val="1"/>
      <color rgb="001E293B"/>
      <sz val="11"/>
    </font>
  </fonts>
  <fills count="6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C8102E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left" vertical="center" wrapText="1"/>
    </xf>
    <xf numFmtId="164" fontId="0" fillId="4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center" vertical="center" wrapText="1"/>
    </xf>
    <xf numFmtId="9" fontId="0" fillId="3" borderId="1" applyAlignment="1" pivotButton="0" quotePrefix="0" xfId="0">
      <alignment horizontal="center" vertical="center" wrapText="1"/>
    </xf>
    <xf numFmtId="165" fontId="0" fillId="4" borderId="1" applyAlignment="1" pivotButton="0" quotePrefix="0" xfId="0">
      <alignment horizontal="center" vertical="center" wrapText="1"/>
    </xf>
    <xf numFmtId="165" fontId="0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left" vertical="center" wrapText="1"/>
    </xf>
    <xf numFmtId="9" fontId="0" fillId="0" borderId="1" applyAlignment="1" pivotButton="0" quotePrefix="0" xfId="0">
      <alignment horizontal="center" vertical="center" wrapText="1"/>
    </xf>
    <xf numFmtId="165" fontId="0" fillId="0" borderId="1" applyAlignment="1" pivotButton="0" quotePrefix="0" xfId="0">
      <alignment horizontal="center" vertical="center" wrapText="1"/>
    </xf>
    <xf numFmtId="0" fontId="1" fillId="0" borderId="0" pivotButton="0" quotePrefix="0" xfId="0"/>
    <xf numFmtId="0" fontId="2" fillId="5" borderId="0" pivotButton="0" quotePrefix="0" xfId="0"/>
    <xf numFmtId="0" fontId="3" fillId="3" borderId="1" pivotButton="0" quotePrefix="0" xfId="0"/>
    <xf numFmtId="1" fontId="0" fillId="0" borderId="1" applyAlignment="1" pivotButton="0" quotePrefix="0" xfId="0">
      <alignment horizontal="center" vertical="center" wrapText="1"/>
    </xf>
    <xf numFmtId="0" fontId="3" fillId="0" borderId="1" pivotButton="0" quotePrefix="0" xfId="0"/>
    <xf numFmtId="0" fontId="2" fillId="5" borderId="1" applyAlignment="1" pivotButton="0" quotePrefix="0" xfId="0">
      <alignment horizontal="center" vertical="center" wrapText="1"/>
    </xf>
    <xf numFmtId="164" fontId="0" fillId="4" borderId="1" applyAlignment="1" pivotButton="0" quotePrefix="0" xfId="0">
      <alignment horizontal="center" vertical="center" wrapText="1"/>
    </xf>
    <xf numFmtId="165" fontId="0" fillId="4" borderId="1" applyAlignment="1" pivotButton="0" quotePrefix="0" xfId="0">
      <alignment horizontal="center" vertical="center" wrapText="1"/>
    </xf>
    <xf numFmtId="165" fontId="0" fillId="3" borderId="1" applyAlignment="1" pivotButton="0" quotePrefix="0" xfId="0">
      <alignment horizontal="center" vertical="center" wrapText="1"/>
    </xf>
    <xf numFmtId="165" fontId="0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dxfs count="2">
    <dxf>
      <font>
        <b val="1"/>
        <color rgb="00FFFFFF"/>
      </font>
      <fill>
        <patternFill patternType="solid">
          <fgColor rgb="00DC2626"/>
        </patternFill>
      </fill>
    </dxf>
    <dxf>
      <font>
        <b val="1"/>
        <color rgb="00FFFFFF"/>
      </font>
      <fill>
        <patternFill patternType="solid">
          <fgColor rgb="0016A34A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Entregables por Fase y Estado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'Resumen'!B17</f>
            </strRef>
          </tx>
          <spPr>
            <a:ln xmlns:a="http://schemas.openxmlformats.org/drawingml/2006/main">
              <a:prstDash val="solid"/>
            </a:ln>
          </spPr>
          <cat>
            <numRef>
              <f>'Resumen'!$A$18:$A$22</f>
            </numRef>
          </cat>
          <val>
            <numRef>
              <f>'Resumen'!$B$18:$B$22</f>
            </numRef>
          </val>
        </ser>
        <ser>
          <idx val="1"/>
          <order val="1"/>
          <tx>
            <strRef>
              <f>'Resumen'!C17</f>
            </strRef>
          </tx>
          <spPr>
            <a:ln xmlns:a="http://schemas.openxmlformats.org/drawingml/2006/main">
              <a:prstDash val="solid"/>
            </a:ln>
          </spPr>
          <cat>
            <numRef>
              <f>'Resumen'!$A$18:$A$22</f>
            </numRef>
          </cat>
          <val>
            <numRef>
              <f>'Resumen'!$C$18:$C$22</f>
            </numRef>
          </val>
        </ser>
        <ser>
          <idx val="2"/>
          <order val="2"/>
          <tx>
            <strRef>
              <f>'Resumen'!D17</f>
            </strRef>
          </tx>
          <spPr>
            <a:ln xmlns:a="http://schemas.openxmlformats.org/drawingml/2006/main">
              <a:prstDash val="solid"/>
            </a:ln>
          </spPr>
          <cat>
            <numRef>
              <f>'Resumen'!$A$18:$A$22</f>
            </numRef>
          </cat>
          <val>
            <numRef>
              <f>'Resumen'!$D$18:$D$22</f>
            </numRef>
          </val>
        </ser>
        <ser>
          <idx val="3"/>
          <order val="3"/>
          <tx>
            <strRef>
              <f>'Resumen'!E17</f>
            </strRef>
          </tx>
          <spPr>
            <a:ln xmlns:a="http://schemas.openxmlformats.org/drawingml/2006/main">
              <a:prstDash val="solid"/>
            </a:ln>
          </spPr>
          <cat>
            <numRef>
              <f>'Resumen'!$A$18:$A$22</f>
            </numRef>
          </cat>
          <val>
            <numRef>
              <f>'Resumen'!$E$18:$E$22</f>
            </numRef>
          </val>
        </ser>
        <ser>
          <idx val="4"/>
          <order val="4"/>
          <tx>
            <strRef>
              <f>'Resumen'!F17</f>
            </strRef>
          </tx>
          <spPr>
            <a:ln xmlns:a="http://schemas.openxmlformats.org/drawingml/2006/main">
              <a:prstDash val="solid"/>
            </a:ln>
          </spPr>
          <cat>
            <numRef>
              <f>'Resumen'!$A$18:$A$22</f>
            </numRef>
          </cat>
          <val>
            <numRef>
              <f>'Resumen'!$F$18:$F$22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Fase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Número de entregables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Distribución por Estado</a:t>
            </a:r>
          </a:p>
        </rich>
      </tx>
    </title>
    <plotArea>
      <pieChart>
        <varyColors val="1"/>
        <ser>
          <idx val="0"/>
          <order val="0"/>
          <tx>
            <strRef>
              <f>'Resumen'!B4</f>
            </strRef>
          </tx>
          <spPr>
            <a:ln xmlns:a="http://schemas.openxmlformats.org/drawingml/2006/main">
              <a:prstDash val="solid"/>
            </a:ln>
          </spPr>
          <cat>
            <numRef>
              <f>'Resumen'!$A$5:$A$9</f>
            </numRef>
          </cat>
          <val>
            <numRef>
              <f>'Resumen'!$B$5:$B$9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Evolución Coste Estimado vs Real por Entregable</a:t>
            </a:r>
          </a:p>
        </rich>
      </tx>
    </title>
    <plotArea>
      <lineChart>
        <grouping val="standard"/>
        <ser>
          <idx val="0"/>
          <order val="0"/>
          <tx>
            <strRef>
              <f>'Entregables'!O2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'Entregables'!$A$3:$A$11</f>
            </numRef>
          </cat>
          <val>
            <numRef>
              <f>'Entregables'!$O$3:$O$11</f>
            </numRef>
          </val>
        </ser>
        <ser>
          <idx val="1"/>
          <order val="1"/>
          <tx>
            <strRef>
              <f>'Entregables'!P2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'Entregables'!$A$3:$A$11</f>
            </numRef>
          </cat>
          <val>
            <numRef>
              <f>'Entregables'!$P$3:$P$11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Entregable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Coste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7</col>
      <colOff>0</colOff>
      <row>3</row>
      <rowOff>0</rowOff>
    </from>
    <ext cx="648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21</row>
      <rowOff>0</rowOff>
    </from>
    <ext cx="504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0</col>
      <colOff>0</colOff>
      <row>39</row>
      <rowOff>0</rowOff>
    </from>
    <ext cx="7200000" cy="360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  <col width="20" customWidth="1" min="2" max="2"/>
    <col width="15" customWidth="1" min="3" max="3"/>
    <col width="32" customWidth="1" min="4" max="4"/>
    <col width="13" customWidth="1" min="5" max="5"/>
    <col width="12" customWidth="1" min="6" max="6"/>
    <col width="13" customWidth="1" min="7" max="7"/>
    <col width="14" customWidth="1" min="8" max="8"/>
    <col width="12" customWidth="1" min="9" max="9"/>
    <col width="13" customWidth="1" min="10" max="10"/>
    <col width="10" customWidth="1" min="11" max="11"/>
    <col width="10" customWidth="1" min="12" max="12"/>
    <col width="15" customWidth="1" min="13" max="13"/>
    <col width="13" customWidth="1" min="14" max="14"/>
    <col width="17" customWidth="1" min="15" max="15"/>
    <col width="15" customWidth="1" min="16" max="16"/>
    <col width="14" customWidth="1" min="17" max="17"/>
    <col width="18" customWidth="1" min="18" max="18"/>
    <col width="30" customWidth="1" min="19" max="19"/>
  </cols>
  <sheetData>
    <row r="1" ht="26" customHeight="1">
      <c r="A1" s="1" t="inlineStr">
        <is>
          <t>SEGUIMIENTO DE ENTREGABLES POR FASE - 2026</t>
        </is>
      </c>
    </row>
    <row r="2">
      <c r="A2" s="2" t="inlineStr">
        <is>
          <t>ID Entregable</t>
        </is>
      </c>
      <c r="B2" s="2" t="inlineStr">
        <is>
          <t>Proyecto</t>
        </is>
      </c>
      <c r="C2" s="2" t="inlineStr">
        <is>
          <t>Fase</t>
        </is>
      </c>
      <c r="D2" s="2" t="inlineStr">
        <is>
          <t>Entregable</t>
        </is>
      </c>
      <c r="E2" s="2" t="inlineStr">
        <is>
          <t>Responsable</t>
        </is>
      </c>
      <c r="F2" s="2" t="inlineStr">
        <is>
          <t>Ciudad</t>
        </is>
      </c>
      <c r="G2" s="2" t="inlineStr">
        <is>
          <t>Fecha inicio</t>
        </is>
      </c>
      <c r="H2" s="2" t="inlineStr">
        <is>
          <t>Fecha prevista</t>
        </is>
      </c>
      <c r="I2" s="2" t="inlineStr">
        <is>
          <t>Fecha real</t>
        </is>
      </c>
      <c r="J2" s="2" t="inlineStr">
        <is>
          <t>Estado</t>
        </is>
      </c>
      <c r="K2" s="2" t="inlineStr">
        <is>
          <t>% Avance</t>
        </is>
      </c>
      <c r="L2" s="2" t="inlineStr">
        <is>
          <t>Prioridad</t>
        </is>
      </c>
      <c r="M2" s="2" t="inlineStr">
        <is>
          <t>Horas estimadas</t>
        </is>
      </c>
      <c r="N2" s="2" t="inlineStr">
        <is>
          <t>Horas reales</t>
        </is>
      </c>
      <c r="O2" s="2" t="inlineStr">
        <is>
          <t>Coste estimado (€)</t>
        </is>
      </c>
      <c r="P2" s="2" t="inlineStr">
        <is>
          <t>Coste real (€)</t>
        </is>
      </c>
      <c r="Q2" s="2" t="inlineStr">
        <is>
          <t>Días de retraso</t>
        </is>
      </c>
      <c r="R2" s="2" t="inlineStr">
        <is>
          <t>Desviación coste (€)</t>
        </is>
      </c>
      <c r="S2" s="2" t="inlineStr">
        <is>
          <t>Comentario</t>
        </is>
      </c>
    </row>
    <row r="3">
      <c r="A3" s="3" t="inlineStr">
        <is>
          <t>D-001</t>
        </is>
      </c>
      <c r="B3" s="4" t="inlineStr">
        <is>
          <t>Portal Cliente Web</t>
        </is>
      </c>
      <c r="C3" s="3" t="inlineStr">
        <is>
          <t>Planificación</t>
        </is>
      </c>
      <c r="D3" s="4" t="inlineStr">
        <is>
          <t>Analizar alcance funcional</t>
        </is>
      </c>
      <c r="E3" s="3" t="inlineStr">
        <is>
          <t>Lucía</t>
        </is>
      </c>
      <c r="F3" s="3" t="inlineStr">
        <is>
          <t>Madrid</t>
        </is>
      </c>
      <c r="G3" s="20" t="n">
        <v>46027</v>
      </c>
      <c r="H3" s="20" t="n">
        <v>46042</v>
      </c>
      <c r="I3" s="20" t="n">
        <v>46040</v>
      </c>
      <c r="J3" s="6" t="inlineStr">
        <is>
          <t>Completado</t>
        </is>
      </c>
      <c r="K3" s="7">
        <f>IF(J3="Completado",1,IF(J3="En curso",0.5,IF(J3="Bloqueado",0.25,0)))</f>
        <v/>
      </c>
      <c r="L3" s="6" t="inlineStr">
        <is>
          <t>Alta</t>
        </is>
      </c>
      <c r="M3" s="6" t="n">
        <v>40</v>
      </c>
      <c r="N3" s="6" t="n">
        <v>38</v>
      </c>
      <c r="O3" s="21" t="n">
        <v>2000</v>
      </c>
      <c r="P3" s="21" t="n">
        <v>1900</v>
      </c>
      <c r="Q3" s="3">
        <f>IF(OR(I3="",H3=""),"",MAX(0,I3-H3))</f>
        <v/>
      </c>
      <c r="R3" s="22">
        <f>IF(OR(O3="",P3=""),"",P3-O3)</f>
        <v/>
      </c>
      <c r="S3" s="4" t="inlineStr">
        <is>
          <t>Entregado sin incidencias</t>
        </is>
      </c>
    </row>
    <row r="4">
      <c r="A4" s="10" t="inlineStr">
        <is>
          <t>D-002</t>
        </is>
      </c>
      <c r="B4" s="11" t="inlineStr">
        <is>
          <t>Portal Cliente Web</t>
        </is>
      </c>
      <c r="C4" s="10" t="inlineStr">
        <is>
          <t>Diseño</t>
        </is>
      </c>
      <c r="D4" s="11" t="inlineStr">
        <is>
          <t>Diseñar wireframes</t>
        </is>
      </c>
      <c r="E4" s="10" t="inlineStr">
        <is>
          <t>Martín</t>
        </is>
      </c>
      <c r="F4" s="10" t="inlineStr">
        <is>
          <t>Barcelona</t>
        </is>
      </c>
      <c r="G4" s="20" t="n">
        <v>46043</v>
      </c>
      <c r="H4" s="20" t="n">
        <v>46058</v>
      </c>
      <c r="I4" s="20" t="n">
        <v>46063</v>
      </c>
      <c r="J4" s="6" t="inlineStr">
        <is>
          <t>Retrasado</t>
        </is>
      </c>
      <c r="K4" s="12">
        <f>IF(J4="Completado",1,IF(J4="En curso",0.5,IF(J4="Bloqueado",0.25,0)))</f>
        <v/>
      </c>
      <c r="L4" s="6" t="inlineStr">
        <is>
          <t>Media</t>
        </is>
      </c>
      <c r="M4" s="6" t="n">
        <v>30</v>
      </c>
      <c r="N4" s="6" t="n">
        <v>35</v>
      </c>
      <c r="O4" s="21" t="n">
        <v>1500</v>
      </c>
      <c r="P4" s="21" t="n">
        <v>1750</v>
      </c>
      <c r="Q4" s="10">
        <f>IF(OR(I4="",H4=""),"",MAX(0,I4-H4))</f>
        <v/>
      </c>
      <c r="R4" s="23">
        <f>IF(OR(O4="",P4=""),"",P4-O4)</f>
        <v/>
      </c>
      <c r="S4" s="11" t="inlineStr">
        <is>
          <t>Retraso por cambios de cliente</t>
        </is>
      </c>
    </row>
    <row r="5">
      <c r="A5" s="3" t="inlineStr">
        <is>
          <t>D-003</t>
        </is>
      </c>
      <c r="B5" s="4" t="inlineStr">
        <is>
          <t>Portal Cliente Web</t>
        </is>
      </c>
      <c r="C5" s="3" t="inlineStr">
        <is>
          <t>Diseño</t>
        </is>
      </c>
      <c r="D5" s="4" t="inlineStr">
        <is>
          <t>Aprobar identidad visual</t>
        </is>
      </c>
      <c r="E5" s="3" t="inlineStr">
        <is>
          <t>Sofía</t>
        </is>
      </c>
      <c r="F5" s="3" t="inlineStr">
        <is>
          <t>Valencia</t>
        </is>
      </c>
      <c r="G5" s="20" t="n">
        <v>46059</v>
      </c>
      <c r="H5" s="20" t="n">
        <v>46073</v>
      </c>
      <c r="I5" s="20" t="n">
        <v>46072</v>
      </c>
      <c r="J5" s="6" t="inlineStr">
        <is>
          <t>Completado</t>
        </is>
      </c>
      <c r="K5" s="7">
        <f>IF(J5="Completado",1,IF(J5="En curso",0.5,IF(J5="Bloqueado",0.25,0)))</f>
        <v/>
      </c>
      <c r="L5" s="6" t="inlineStr">
        <is>
          <t>Media</t>
        </is>
      </c>
      <c r="M5" s="6" t="n">
        <v>20</v>
      </c>
      <c r="N5" s="6" t="n">
        <v>18</v>
      </c>
      <c r="O5" s="21" t="n">
        <v>900</v>
      </c>
      <c r="P5" s="21" t="n">
        <v>850</v>
      </c>
      <c r="Q5" s="3">
        <f>IF(OR(I5="",H5=""),"",MAX(0,I5-H5))</f>
        <v/>
      </c>
      <c r="R5" s="22">
        <f>IF(OR(O5="",P5=""),"",P5-O5)</f>
        <v/>
      </c>
      <c r="S5" s="4" t="inlineStr">
        <is>
          <t>Aprobado en primera revisión</t>
        </is>
      </c>
    </row>
    <row r="6">
      <c r="A6" s="10" t="inlineStr">
        <is>
          <t>D-004</t>
        </is>
      </c>
      <c r="B6" s="11" t="inlineStr">
        <is>
          <t>App Pagos Móvil</t>
        </is>
      </c>
      <c r="C6" s="10" t="inlineStr">
        <is>
          <t>Desarrollo</t>
        </is>
      </c>
      <c r="D6" s="11" t="inlineStr">
        <is>
          <t>Desarrollar módulo de login</t>
        </is>
      </c>
      <c r="E6" s="10" t="inlineStr">
        <is>
          <t>Hugo</t>
        </is>
      </c>
      <c r="F6" s="10" t="inlineStr">
        <is>
          <t>Sevilla</t>
        </is>
      </c>
      <c r="G6" s="20" t="n">
        <v>46082</v>
      </c>
      <c r="H6" s="20" t="n">
        <v>46106</v>
      </c>
      <c r="I6" s="20" t="n"/>
      <c r="J6" s="6" t="inlineStr">
        <is>
          <t>En curso</t>
        </is>
      </c>
      <c r="K6" s="12">
        <f>IF(J6="Completado",1,IF(J6="En curso",0.5,IF(J6="Bloqueado",0.25,0)))</f>
        <v/>
      </c>
      <c r="L6" s="6" t="inlineStr">
        <is>
          <t>Alta</t>
        </is>
      </c>
      <c r="M6" s="6" t="n">
        <v>60</v>
      </c>
      <c r="N6" s="6" t="n">
        <v>40</v>
      </c>
      <c r="O6" s="21" t="n">
        <v>3000</v>
      </c>
      <c r="P6" s="21" t="n">
        <v>2100</v>
      </c>
      <c r="Q6" s="10">
        <f>IF(OR(I6="",H6=""),"",MAX(0,I6-H6))</f>
        <v/>
      </c>
      <c r="R6" s="23">
        <f>IF(OR(O6="",P6=""),"",P6-O6)</f>
        <v/>
      </c>
      <c r="S6" s="11" t="inlineStr">
        <is>
          <t>En desarrollo, sin incidencias</t>
        </is>
      </c>
    </row>
    <row r="7">
      <c r="A7" s="3" t="inlineStr">
        <is>
          <t>D-005</t>
        </is>
      </c>
      <c r="B7" s="4" t="inlineStr">
        <is>
          <t>App Pagos Móvil</t>
        </is>
      </c>
      <c r="C7" s="3" t="inlineStr">
        <is>
          <t>Desarrollo</t>
        </is>
      </c>
      <c r="D7" s="4" t="inlineStr">
        <is>
          <t>Integrar API de pagos</t>
        </is>
      </c>
      <c r="E7" s="3" t="inlineStr">
        <is>
          <t>Marta</t>
        </is>
      </c>
      <c r="F7" s="3" t="inlineStr">
        <is>
          <t>Zaragoza</t>
        </is>
      </c>
      <c r="G7" s="20" t="n">
        <v>46107</v>
      </c>
      <c r="H7" s="20" t="n">
        <v>46127</v>
      </c>
      <c r="I7" s="20" t="n">
        <v>46142</v>
      </c>
      <c r="J7" s="6" t="inlineStr">
        <is>
          <t>Retrasado</t>
        </is>
      </c>
      <c r="K7" s="7">
        <f>IF(J7="Completado",1,IF(J7="En curso",0.5,IF(J7="Bloqueado",0.25,0)))</f>
        <v/>
      </c>
      <c r="L7" s="6" t="inlineStr">
        <is>
          <t>Alta</t>
        </is>
      </c>
      <c r="M7" s="6" t="n">
        <v>80</v>
      </c>
      <c r="N7" s="6" t="n">
        <v>95</v>
      </c>
      <c r="O7" s="21" t="n">
        <v>4000</v>
      </c>
      <c r="P7" s="21" t="n">
        <v>4600</v>
      </c>
      <c r="Q7" s="3">
        <f>IF(OR(I7="",H7=""),"",MAX(0,I7-H7))</f>
        <v/>
      </c>
      <c r="R7" s="22">
        <f>IF(OR(O7="",P7=""),"",P7-O7)</f>
        <v/>
      </c>
      <c r="S7" s="4" t="inlineStr">
        <is>
          <t>Dependencia externa pasarela de pago</t>
        </is>
      </c>
    </row>
    <row r="8">
      <c r="A8" s="10" t="inlineStr">
        <is>
          <t>D-006</t>
        </is>
      </c>
      <c r="B8" s="11" t="inlineStr">
        <is>
          <t>App Pagos Móvil</t>
        </is>
      </c>
      <c r="C8" s="10" t="inlineStr">
        <is>
          <t>Pruebas</t>
        </is>
      </c>
      <c r="D8" s="11" t="inlineStr">
        <is>
          <t>Ejecutar pruebas QA</t>
        </is>
      </c>
      <c r="E8" s="10" t="inlineStr">
        <is>
          <t>Pablo</t>
        </is>
      </c>
      <c r="F8" s="10" t="inlineStr">
        <is>
          <t>Málaga</t>
        </is>
      </c>
      <c r="G8" s="20" t="n">
        <v>46143</v>
      </c>
      <c r="H8" s="20" t="n">
        <v>46162</v>
      </c>
      <c r="I8" s="20" t="n"/>
      <c r="J8" s="6" t="inlineStr">
        <is>
          <t>Bloqueado</t>
        </is>
      </c>
      <c r="K8" s="12">
        <f>IF(J8="Completado",1,IF(J8="En curso",0.5,IF(J8="Bloqueado",0.25,0)))</f>
        <v/>
      </c>
      <c r="L8" s="6" t="inlineStr">
        <is>
          <t>Media</t>
        </is>
      </c>
      <c r="M8" s="6" t="n">
        <v>50</v>
      </c>
      <c r="N8" s="6" t="n">
        <v>10</v>
      </c>
      <c r="O8" s="21" t="n">
        <v>2200</v>
      </c>
      <c r="P8" s="21" t="n">
        <v>500</v>
      </c>
      <c r="Q8" s="10">
        <f>IF(OR(I8="",H8=""),"",MAX(0,I8-H8))</f>
        <v/>
      </c>
      <c r="R8" s="23">
        <f>IF(OR(O8="",P8=""),"",P8-O8)</f>
        <v/>
      </c>
      <c r="S8" s="11" t="inlineStr">
        <is>
          <t>Bloqueado por entorno de pruebas</t>
        </is>
      </c>
    </row>
    <row r="9">
      <c r="A9" s="3" t="inlineStr">
        <is>
          <t>D-007</t>
        </is>
      </c>
      <c r="B9" s="4" t="inlineStr">
        <is>
          <t>Portal Cliente Web</t>
        </is>
      </c>
      <c r="C9" s="3" t="inlineStr">
        <is>
          <t>Entrega</t>
        </is>
      </c>
      <c r="D9" s="4" t="inlineStr">
        <is>
          <t>Redactar manual de usuario</t>
        </is>
      </c>
      <c r="E9" s="3" t="inlineStr">
        <is>
          <t>Carmen</t>
        </is>
      </c>
      <c r="F9" s="3" t="inlineStr">
        <is>
          <t>Bilbao</t>
        </is>
      </c>
      <c r="G9" s="20" t="n">
        <v>46152</v>
      </c>
      <c r="H9" s="20" t="n">
        <v>46167</v>
      </c>
      <c r="I9" s="20" t="n"/>
      <c r="J9" s="6" t="inlineStr">
        <is>
          <t>Pendiente</t>
        </is>
      </c>
      <c r="K9" s="7">
        <f>IF(J9="Completado",1,IF(J9="En curso",0.5,IF(J9="Bloqueado",0.25,0)))</f>
        <v/>
      </c>
      <c r="L9" s="6" t="inlineStr">
        <is>
          <t>Baja</t>
        </is>
      </c>
      <c r="M9" s="6" t="n">
        <v>15</v>
      </c>
      <c r="N9" s="6" t="n">
        <v>0</v>
      </c>
      <c r="O9" s="21" t="n">
        <v>600</v>
      </c>
      <c r="P9" s="21" t="n">
        <v>0</v>
      </c>
      <c r="Q9" s="3">
        <f>IF(OR(I9="",H9=""),"",MAX(0,I9-H9))</f>
        <v/>
      </c>
      <c r="R9" s="22">
        <f>IF(OR(O9="",P9=""),"",P9-O9)</f>
        <v/>
      </c>
      <c r="S9" s="4" t="inlineStr">
        <is>
          <t>Pendiente de inicio</t>
        </is>
      </c>
    </row>
    <row r="10">
      <c r="A10" s="10" t="inlineStr">
        <is>
          <t>D-008</t>
        </is>
      </c>
      <c r="B10" s="11" t="inlineStr">
        <is>
          <t>App Pagos Móvil</t>
        </is>
      </c>
      <c r="C10" s="10" t="inlineStr">
        <is>
          <t>Entrega</t>
        </is>
      </c>
      <c r="D10" s="11" t="inlineStr">
        <is>
          <t>Preparar despliegue</t>
        </is>
      </c>
      <c r="E10" s="10" t="inlineStr">
        <is>
          <t>Javier</t>
        </is>
      </c>
      <c r="F10" s="10" t="inlineStr">
        <is>
          <t>Murcia</t>
        </is>
      </c>
      <c r="G10" s="20" t="n">
        <v>46174</v>
      </c>
      <c r="H10" s="20" t="n">
        <v>46188</v>
      </c>
      <c r="I10" s="20" t="n"/>
      <c r="J10" s="6" t="inlineStr">
        <is>
          <t>Pendiente</t>
        </is>
      </c>
      <c r="K10" s="12">
        <f>IF(J10="Completado",1,IF(J10="En curso",0.5,IF(J10="Bloqueado",0.25,0)))</f>
        <v/>
      </c>
      <c r="L10" s="6" t="inlineStr">
        <is>
          <t>Alta</t>
        </is>
      </c>
      <c r="M10" s="6" t="n">
        <v>25</v>
      </c>
      <c r="N10" s="6" t="n">
        <v>0</v>
      </c>
      <c r="O10" s="21" t="n">
        <v>1200</v>
      </c>
      <c r="P10" s="21" t="n">
        <v>0</v>
      </c>
      <c r="Q10" s="10">
        <f>IF(OR(I10="",H10=""),"",MAX(0,I10-H10))</f>
        <v/>
      </c>
      <c r="R10" s="23">
        <f>IF(OR(O10="",P10=""),"",P10-O10)</f>
        <v/>
      </c>
      <c r="S10" s="11" t="inlineStr">
        <is>
          <t>A la espera del cierre de QA</t>
        </is>
      </c>
    </row>
    <row r="11">
      <c r="A11" s="3" t="inlineStr">
        <is>
          <t>D-009</t>
        </is>
      </c>
      <c r="B11" s="4" t="inlineStr">
        <is>
          <t>App Pagos Móvil</t>
        </is>
      </c>
      <c r="C11" s="3" t="inlineStr">
        <is>
          <t>Entrega</t>
        </is>
      </c>
      <c r="D11" s="4" t="inlineStr">
        <is>
          <t>Cerrar proyecto y lecciones aprendidas</t>
        </is>
      </c>
      <c r="E11" s="3" t="inlineStr">
        <is>
          <t>Laura</t>
        </is>
      </c>
      <c r="F11" s="3" t="inlineStr">
        <is>
          <t>Alicante</t>
        </is>
      </c>
      <c r="G11" s="20" t="n">
        <v>46189</v>
      </c>
      <c r="H11" s="20" t="n">
        <v>46203</v>
      </c>
      <c r="I11" s="20" t="n"/>
      <c r="J11" s="6" t="inlineStr">
        <is>
          <t>Pendiente</t>
        </is>
      </c>
      <c r="K11" s="7">
        <f>IF(J11="Completado",1,IF(J11="En curso",0.5,IF(J11="Bloqueado",0.25,0)))</f>
        <v/>
      </c>
      <c r="L11" s="6" t="inlineStr">
        <is>
          <t>Media</t>
        </is>
      </c>
      <c r="M11" s="6" t="n">
        <v>10</v>
      </c>
      <c r="N11" s="6" t="n">
        <v>0</v>
      </c>
      <c r="O11" s="21" t="n">
        <v>400</v>
      </c>
      <c r="P11" s="21" t="n">
        <v>0</v>
      </c>
      <c r="Q11" s="3">
        <f>IF(OR(I11="",H11=""),"",MAX(0,I11-H11))</f>
        <v/>
      </c>
      <c r="R11" s="22">
        <f>IF(OR(O11="",P11=""),"",P11-O11)</f>
        <v/>
      </c>
      <c r="S11" s="4" t="inlineStr">
        <is>
          <t>Pendiente de cierre formal</t>
        </is>
      </c>
    </row>
  </sheetData>
  <autoFilter ref="A2:S11"/>
  <mergeCells count="1">
    <mergeCell ref="A1:S1"/>
  </mergeCells>
  <conditionalFormatting sqref="J3:J11">
    <cfRule type="expression" priority="1" dxfId="0" stopIfTrue="1">
      <formula>$J3="Retrasado"</formula>
    </cfRule>
    <cfRule type="expression" priority="2" dxfId="1" stopIfTrue="1">
      <formula>$J3="Completado"</formula>
    </cfRule>
  </conditionalFormatting>
  <conditionalFormatting sqref="Q3:Q11">
    <cfRule type="expression" priority="3" dxfId="0">
      <formula>AND(ISNUMBER($Q3),$Q3&gt;0)</formula>
    </cfRule>
  </conditionalFormatting>
  <conditionalFormatting sqref="K3:K11">
    <cfRule type="expression" priority="4" dxfId="1">
      <formula>$K3&gt;=1</formula>
    </cfRule>
  </conditionalFormatting>
  <conditionalFormatting sqref="R3:R11">
    <cfRule type="expression" priority="5" dxfId="0">
      <formula>AND(ISNUMBER($R3),$R3&gt;0)</formula>
    </cfRule>
    <cfRule type="expression" priority="6" dxfId="1">
      <formula>AND(ISNUMBER($R3),$R3&lt;0)</formula>
    </cfRule>
  </conditionalFormatting>
  <dataValidations count="4">
    <dataValidation sqref="J3:J11" showErrorMessage="1" showInputMessage="1" allowBlank="1" type="list">
      <formula1>Listas!$A$2:$A$6</formula1>
    </dataValidation>
    <dataValidation sqref="L3:L11" showErrorMessage="1" showInputMessage="1" allowBlank="1" type="list">
      <formula1>Listas!$B$2:$B$4</formula1>
    </dataValidation>
    <dataValidation sqref="C3:C11" showErrorMessage="1" showInputMessage="1" allowBlank="1" type="list">
      <formula1>Listas!$C$2:$C$6</formula1>
    </dataValidation>
    <dataValidation sqref="F3:F11" showErrorMessage="1" showInputMessage="1" allowBlank="1" type="list">
      <formula1>Listas!$D$2:$D$11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24" customWidth="1" min="1" max="1"/>
    <col width="16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</cols>
  <sheetData>
    <row r="1" ht="26" customHeight="1">
      <c r="A1" s="14" t="inlineStr">
        <is>
          <t>RESUMEN - DASHBOARD DE ENTREGABLES</t>
        </is>
      </c>
    </row>
    <row r="2"/>
    <row r="3">
      <c r="A3" s="15" t="inlineStr">
        <is>
          <t>INDICADORES CLAVE</t>
        </is>
      </c>
    </row>
    <row r="4">
      <c r="A4" s="16" t="inlineStr">
        <is>
          <t>Total de entregables</t>
        </is>
      </c>
      <c r="B4" s="17">
        <f>COUNTA(Entregables!A3:A100)</f>
        <v/>
      </c>
    </row>
    <row r="5">
      <c r="A5" s="18" t="inlineStr">
        <is>
          <t>Completados</t>
        </is>
      </c>
      <c r="B5" s="17">
        <f>COUNTIF(Entregables!J3:J100,"Completado")</f>
        <v/>
      </c>
    </row>
    <row r="6">
      <c r="A6" s="16" t="inlineStr">
        <is>
          <t>En curso</t>
        </is>
      </c>
      <c r="B6" s="17">
        <f>COUNTIF(Entregables!J3:J100,"En curso")</f>
        <v/>
      </c>
    </row>
    <row r="7">
      <c r="A7" s="18" t="inlineStr">
        <is>
          <t>Pendientes</t>
        </is>
      </c>
      <c r="B7" s="17">
        <f>COUNTIF(Entregables!J3:J100,"Pendiente")</f>
        <v/>
      </c>
    </row>
    <row r="8">
      <c r="A8" s="16" t="inlineStr">
        <is>
          <t>Bloqueados</t>
        </is>
      </c>
      <c r="B8" s="17">
        <f>COUNTIF(Entregables!J3:J100,"Bloqueado")</f>
        <v/>
      </c>
    </row>
    <row r="9">
      <c r="A9" s="18" t="inlineStr">
        <is>
          <t>Retrasados</t>
        </is>
      </c>
      <c r="B9" s="17">
        <f>COUNTIF(Entregables!J3:J100,"Retrasado")</f>
        <v/>
      </c>
    </row>
    <row r="10">
      <c r="A10" s="16" t="inlineStr">
        <is>
          <t>% Avance medio</t>
        </is>
      </c>
      <c r="B10" s="12">
        <f>AVERAGE(Entregables!K3:K100)</f>
        <v/>
      </c>
    </row>
    <row r="11">
      <c r="A11" s="18" t="inlineStr">
        <is>
          <t>Coste estimado total</t>
        </is>
      </c>
      <c r="B11" s="23">
        <f>SUM(Entregables!O3:O100)</f>
        <v/>
      </c>
    </row>
    <row r="12">
      <c r="A12" s="16" t="inlineStr">
        <is>
          <t>Coste real total</t>
        </is>
      </c>
      <c r="B12" s="23">
        <f>SUM(Entregables!P3:P100)</f>
        <v/>
      </c>
    </row>
    <row r="13">
      <c r="A13" s="18" t="inlineStr">
        <is>
          <t>Desviación total</t>
        </is>
      </c>
      <c r="B13" s="23">
        <f>SUM(Entregables!R3:R100)</f>
        <v/>
      </c>
    </row>
    <row r="14"/>
    <row r="15"/>
    <row r="16">
      <c r="A16" s="15" t="inlineStr">
        <is>
          <t>ENTREGABLES POR FASE Y ESTADO</t>
        </is>
      </c>
    </row>
    <row r="17">
      <c r="A17" s="2" t="inlineStr">
        <is>
          <t>Fase</t>
        </is>
      </c>
      <c r="B17" s="2" t="inlineStr">
        <is>
          <t>Completado</t>
        </is>
      </c>
      <c r="C17" s="2" t="inlineStr">
        <is>
          <t>En curso</t>
        </is>
      </c>
      <c r="D17" s="2" t="inlineStr">
        <is>
          <t>Pendiente</t>
        </is>
      </c>
      <c r="E17" s="2" t="inlineStr">
        <is>
          <t>Bloqueado</t>
        </is>
      </c>
      <c r="F17" s="2" t="inlineStr">
        <is>
          <t>Retrasado</t>
        </is>
      </c>
    </row>
    <row r="18">
      <c r="A18" s="4" t="inlineStr">
        <is>
          <t>Planificación</t>
        </is>
      </c>
      <c r="B18" s="3">
        <f>COUNTIFS(Entregables!$C$3:$C$100,$A18,Entregables!$J$3:$J$100,"Completado")</f>
        <v/>
      </c>
      <c r="C18" s="3">
        <f>COUNTIFS(Entregables!$C$3:$C$100,$A18,Entregables!$J$3:$J$100,"En curso")</f>
        <v/>
      </c>
      <c r="D18" s="3">
        <f>COUNTIFS(Entregables!$C$3:$C$100,$A18,Entregables!$J$3:$J$100,"Pendiente")</f>
        <v/>
      </c>
      <c r="E18" s="3">
        <f>COUNTIFS(Entregables!$C$3:$C$100,$A18,Entregables!$J$3:$J$100,"Bloqueado")</f>
        <v/>
      </c>
      <c r="F18" s="3">
        <f>COUNTIFS(Entregables!$C$3:$C$100,$A18,Entregables!$J$3:$J$100,"Retrasado")</f>
        <v/>
      </c>
    </row>
    <row r="19">
      <c r="A19" s="11" t="inlineStr">
        <is>
          <t>Diseño</t>
        </is>
      </c>
      <c r="B19" s="10">
        <f>COUNTIFS(Entregables!$C$3:$C$100,$A19,Entregables!$J$3:$J$100,"Completado")</f>
        <v/>
      </c>
      <c r="C19" s="10">
        <f>COUNTIFS(Entregables!$C$3:$C$100,$A19,Entregables!$J$3:$J$100,"En curso")</f>
        <v/>
      </c>
      <c r="D19" s="10">
        <f>COUNTIFS(Entregables!$C$3:$C$100,$A19,Entregables!$J$3:$J$100,"Pendiente")</f>
        <v/>
      </c>
      <c r="E19" s="10">
        <f>COUNTIFS(Entregables!$C$3:$C$100,$A19,Entregables!$J$3:$J$100,"Bloqueado")</f>
        <v/>
      </c>
      <c r="F19" s="10">
        <f>COUNTIFS(Entregables!$C$3:$C$100,$A19,Entregables!$J$3:$J$100,"Retrasado")</f>
        <v/>
      </c>
    </row>
    <row r="20">
      <c r="A20" s="4" t="inlineStr">
        <is>
          <t>Desarrollo</t>
        </is>
      </c>
      <c r="B20" s="3">
        <f>COUNTIFS(Entregables!$C$3:$C$100,$A20,Entregables!$J$3:$J$100,"Completado")</f>
        <v/>
      </c>
      <c r="C20" s="3">
        <f>COUNTIFS(Entregables!$C$3:$C$100,$A20,Entregables!$J$3:$J$100,"En curso")</f>
        <v/>
      </c>
      <c r="D20" s="3">
        <f>COUNTIFS(Entregables!$C$3:$C$100,$A20,Entregables!$J$3:$J$100,"Pendiente")</f>
        <v/>
      </c>
      <c r="E20" s="3">
        <f>COUNTIFS(Entregables!$C$3:$C$100,$A20,Entregables!$J$3:$J$100,"Bloqueado")</f>
        <v/>
      </c>
      <c r="F20" s="3">
        <f>COUNTIFS(Entregables!$C$3:$C$100,$A20,Entregables!$J$3:$J$100,"Retrasado")</f>
        <v/>
      </c>
    </row>
    <row r="21">
      <c r="A21" s="11" t="inlineStr">
        <is>
          <t>Pruebas</t>
        </is>
      </c>
      <c r="B21" s="10">
        <f>COUNTIFS(Entregables!$C$3:$C$100,$A21,Entregables!$J$3:$J$100,"Completado")</f>
        <v/>
      </c>
      <c r="C21" s="10">
        <f>COUNTIFS(Entregables!$C$3:$C$100,$A21,Entregables!$J$3:$J$100,"En curso")</f>
        <v/>
      </c>
      <c r="D21" s="10">
        <f>COUNTIFS(Entregables!$C$3:$C$100,$A21,Entregables!$J$3:$J$100,"Pendiente")</f>
        <v/>
      </c>
      <c r="E21" s="10">
        <f>COUNTIFS(Entregables!$C$3:$C$100,$A21,Entregables!$J$3:$J$100,"Bloqueado")</f>
        <v/>
      </c>
      <c r="F21" s="10">
        <f>COUNTIFS(Entregables!$C$3:$C$100,$A21,Entregables!$J$3:$J$100,"Retrasado")</f>
        <v/>
      </c>
    </row>
    <row r="22">
      <c r="A22" s="4" t="inlineStr">
        <is>
          <t>Entrega</t>
        </is>
      </c>
      <c r="B22" s="3">
        <f>COUNTIFS(Entregables!$C$3:$C$100,$A22,Entregables!$J$3:$J$100,"Completado")</f>
        <v/>
      </c>
      <c r="C22" s="3">
        <f>COUNTIFS(Entregables!$C$3:$C$100,$A22,Entregables!$J$3:$J$100,"En curso")</f>
        <v/>
      </c>
      <c r="D22" s="3">
        <f>COUNTIFS(Entregables!$C$3:$C$100,$A22,Entregables!$J$3:$J$100,"Pendiente")</f>
        <v/>
      </c>
      <c r="E22" s="3">
        <f>COUNTIFS(Entregables!$C$3:$C$100,$A22,Entregables!$J$3:$J$100,"Bloqueado")</f>
        <v/>
      </c>
      <c r="F22" s="3">
        <f>COUNTIFS(Entregables!$C$3:$C$100,$A22,Entregables!$J$3:$J$100,"Retrasado")</f>
        <v/>
      </c>
    </row>
  </sheetData>
  <mergeCells count="3">
    <mergeCell ref="A1:F1"/>
    <mergeCell ref="A3:B3"/>
    <mergeCell ref="A16:F16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</cols>
  <sheetData>
    <row r="1" ht="24" customHeight="1">
      <c r="A1" s="14" t="inlineStr">
        <is>
          <t>LISTAS DE VALIDACIÓN</t>
        </is>
      </c>
    </row>
    <row r="2">
      <c r="A2" s="2" t="inlineStr">
        <is>
          <t>Estados</t>
        </is>
      </c>
      <c r="B2" s="2" t="inlineStr">
        <is>
          <t>Prioridad</t>
        </is>
      </c>
      <c r="C2" s="2" t="inlineStr">
        <is>
          <t>Fases</t>
        </is>
      </c>
      <c r="D2" s="2" t="inlineStr">
        <is>
          <t>Ciudades</t>
        </is>
      </c>
    </row>
    <row r="3">
      <c r="A3" s="3" t="inlineStr">
        <is>
          <t>Pendiente</t>
        </is>
      </c>
      <c r="B3" s="3" t="inlineStr">
        <is>
          <t>Alta</t>
        </is>
      </c>
      <c r="C3" s="3" t="inlineStr">
        <is>
          <t>Planificación</t>
        </is>
      </c>
      <c r="D3" s="3" t="inlineStr">
        <is>
          <t>Madrid</t>
        </is>
      </c>
    </row>
    <row r="4">
      <c r="A4" s="10" t="inlineStr">
        <is>
          <t>En curso</t>
        </is>
      </c>
      <c r="B4" s="10" t="inlineStr">
        <is>
          <t>Media</t>
        </is>
      </c>
      <c r="C4" s="10" t="inlineStr">
        <is>
          <t>Diseño</t>
        </is>
      </c>
      <c r="D4" s="10" t="inlineStr">
        <is>
          <t>Barcelona</t>
        </is>
      </c>
    </row>
    <row r="5">
      <c r="A5" s="3" t="inlineStr">
        <is>
          <t>Bloqueado</t>
        </is>
      </c>
      <c r="B5" s="3" t="inlineStr">
        <is>
          <t>Baja</t>
        </is>
      </c>
      <c r="C5" s="3" t="inlineStr">
        <is>
          <t>Desarrollo</t>
        </is>
      </c>
      <c r="D5" s="3" t="inlineStr">
        <is>
          <t>Valencia</t>
        </is>
      </c>
    </row>
    <row r="6">
      <c r="A6" s="10" t="inlineStr">
        <is>
          <t>Completado</t>
        </is>
      </c>
      <c r="B6" s="10" t="n"/>
      <c r="C6" s="10" t="inlineStr">
        <is>
          <t>Pruebas</t>
        </is>
      </c>
      <c r="D6" s="10" t="inlineStr">
        <is>
          <t>Sevilla</t>
        </is>
      </c>
    </row>
    <row r="7">
      <c r="A7" s="3" t="inlineStr">
        <is>
          <t>Retrasado</t>
        </is>
      </c>
      <c r="B7" s="3" t="n"/>
      <c r="C7" s="3" t="inlineStr">
        <is>
          <t>Entrega</t>
        </is>
      </c>
      <c r="D7" s="3" t="inlineStr">
        <is>
          <t>Zaragoza</t>
        </is>
      </c>
    </row>
    <row r="8">
      <c r="A8" s="10" t="n"/>
      <c r="B8" s="10" t="n"/>
      <c r="C8" s="10" t="n"/>
      <c r="D8" s="10" t="inlineStr">
        <is>
          <t>Málaga</t>
        </is>
      </c>
    </row>
    <row r="9">
      <c r="A9" s="3" t="n"/>
      <c r="B9" s="3" t="n"/>
      <c r="C9" s="3" t="n"/>
      <c r="D9" s="3" t="inlineStr">
        <is>
          <t>Bilbao</t>
        </is>
      </c>
    </row>
    <row r="10">
      <c r="A10" s="10" t="n"/>
      <c r="B10" s="10" t="n"/>
      <c r="C10" s="10" t="n"/>
      <c r="D10" s="10" t="inlineStr">
        <is>
          <t>Murcia</t>
        </is>
      </c>
    </row>
    <row r="11">
      <c r="A11" s="3" t="n"/>
      <c r="B11" s="3" t="n"/>
      <c r="C11" s="3" t="n"/>
      <c r="D11" s="3" t="inlineStr">
        <is>
          <t>Alicante</t>
        </is>
      </c>
    </row>
    <row r="12">
      <c r="A12" s="10" t="n"/>
      <c r="B12" s="10" t="n"/>
      <c r="C12" s="10" t="n"/>
      <c r="D12" s="10" t="inlineStr">
        <is>
          <t>Granada</t>
        </is>
      </c>
    </row>
  </sheetData>
  <mergeCells count="1">
    <mergeCell ref="A1:D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18" customWidth="1" min="1" max="1"/>
    <col width="90" customWidth="1" min="2" max="2"/>
  </cols>
  <sheetData>
    <row r="1" ht="26" customHeight="1">
      <c r="A1" s="14" t="inlineStr">
        <is>
          <t>GUÍA DE USO DEL LIBRO</t>
        </is>
      </c>
    </row>
    <row r="2"/>
    <row r="3" ht="60" customHeight="1">
      <c r="A3" s="19" t="inlineStr">
        <is>
          <t>Entregables</t>
        </is>
      </c>
      <c r="B3" s="4" t="inlineStr">
        <is>
          <t>Tabla principal de seguimiento. Rellene las columnas amarillas (fechas, estado, prioridad, horas y costes). Las columnas % Avance, Días de retraso y Desviación coste (€) se calculan automáticamente. Use los desplegables de Estado, Prioridad, Fase y Ciudad para mantener datos consistentes.</t>
        </is>
      </c>
    </row>
    <row r="4" ht="60" customHeight="1">
      <c r="A4" s="19" t="inlineStr">
        <is>
          <t>Resumen</t>
        </is>
      </c>
      <c r="B4" s="4" t="inlineStr">
        <is>
          <t>Panel con indicadores clave (KPIs) calculados a partir de la hoja Entregables: totales, avance medio, costes y desviaciones. Incluye un gráfico de barras por fase y estado, un gráfico circular de distribución por estado y un gráfico de líneas comparando coste estimado vs real por entregable.</t>
        </is>
      </c>
    </row>
    <row r="5" ht="60" customHeight="1">
      <c r="A5" s="19" t="inlineStr">
        <is>
          <t>Listas</t>
        </is>
      </c>
      <c r="B5" s="4" t="inlineStr">
        <is>
          <t>Hoja auxiliar con los valores permitidos para los desplegables: Estados, Prioridad, Fases y Ciudades. No requiere edición habitual, solo ampliar las listas si se necesitan nuevos valores.</t>
        </is>
      </c>
    </row>
    <row r="6" ht="60" customHeight="1">
      <c r="A6" s="19" t="inlineStr">
        <is>
          <t>Consejos</t>
        </is>
      </c>
      <c r="B6" s="4" t="inlineStr">
        <is>
          <t>Mantenga la fila 2 congelada como cabecera. Use el filtro de la fila de encabezados para localizar entregables por proyecto, responsable o estado. Las celdas en rojo indican retrasos o sobrecostes; las celdas en verde indican avance completo o ahorro de coste.</t>
        </is>
      </c>
    </row>
  </sheetData>
  <mergeCells count="5">
    <mergeCell ref="A1:B1"/>
    <mergeCell ref="A3"/>
    <mergeCell ref="A4"/>
    <mergeCell ref="A5"/>
    <mergeCell ref="A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2026-07-09T13:11:50Z</dcterms:created>
  <dcterms:modified xmlns:dcterms="http://purl.org/dc/terms/" xmlns:xsi="http://www.w3.org/2001/XMLSchema-instance" xsi:type="dcterms:W3CDTF">2026-07-09T13:11:50Z</dcterms:modified>
</cp:coreProperties>
</file>