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uestas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Instrucciones" sheetId="3" state="visible" r:id="rId3"/>
  </sheets>
  <definedNames/>
  <calcPr calcId="124519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.##0,00&quot; €&quot;"/>
    <numFmt numFmtId="166" formatCode="mm/yyyy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E293B"/>
      <sz val="10"/>
    </font>
    <font>
      <name val="Aptos"/>
      <b val="1"/>
      <color rgb="00FFFFFF"/>
      <sz val="16"/>
    </font>
    <font>
      <name val="Aptos"/>
      <b val="1"/>
      <color rgb="00C8102E"/>
      <sz val="11"/>
    </font>
    <font>
      <name val="Aptos"/>
      <b val="1"/>
      <color rgb="001E293B"/>
      <sz val="13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F8FAFC"/>
      </patternFill>
    </fill>
    <fill>
      <patternFill patternType="solid">
        <fgColor rgb="001E293B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9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1" fontId="2" fillId="3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  <xf numFmtId="1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9" fontId="2" fillId="5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9" fontId="2" fillId="3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0" fontId="4" fillId="6" borderId="0" applyAlignment="1" pivotButton="0" quotePrefix="0" xfId="0">
      <alignment horizontal="left" vertical="center" wrapText="1"/>
    </xf>
    <xf numFmtId="0" fontId="2" fillId="6" borderId="0" pivotButton="0" quotePrefix="0" xfId="0"/>
    <xf numFmtId="0" fontId="5" fillId="6" borderId="1" applyAlignment="1" pivotButton="0" quotePrefix="0" xfId="0">
      <alignment horizontal="left" vertical="center" wrapText="1"/>
    </xf>
    <xf numFmtId="1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0" fontId="1" fillId="7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left" vertical="center" wrapText="1"/>
    </xf>
    <xf numFmtId="9" fontId="2" fillId="6" borderId="1" applyAlignment="1" pivotButton="0" quotePrefix="0" xfId="0">
      <alignment horizontal="center" vertical="center" wrapText="1"/>
    </xf>
    <xf numFmtId="9" fontId="5" fillId="6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center" vertical="center" wrapText="1"/>
    </xf>
    <xf numFmtId="165" fontId="2" fillId="6" borderId="1" applyAlignment="1" pivotButton="0" quotePrefix="0" xfId="0">
      <alignment horizontal="center" vertical="center" wrapText="1"/>
    </xf>
    <xf numFmtId="166" fontId="2" fillId="6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5" fontId="5" fillId="6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center" vertical="center" wrapText="1"/>
    </xf>
    <xf numFmtId="166" fontId="2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4">
    <dxf>
      <fill>
        <patternFill patternType="solid">
          <fgColor rgb="00FFFBEB"/>
        </patternFill>
      </fill>
    </dxf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ponderado por comercial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'Resumen'!D22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'Resumen'!$A$23:$A$26</f>
            </numRef>
          </cat>
          <val>
            <numRef>
              <f>'Resumen'!$D$23:$D$26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Comercial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Número de propuestas por estado</a:t>
            </a:r>
          </a:p>
        </rich>
      </tx>
    </title>
    <plotArea>
      <pieChart>
        <varyColors val="1"/>
        <ser>
          <idx val="0"/>
          <order val="0"/>
          <tx>
            <strRef>
              <f>'Resumen'!B12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'Resumen'!$A$13:$A$18</f>
            </numRef>
          </cat>
          <val>
            <numRef>
              <f>'Resumen'!$B$13:$B$18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Importe neto por mes de envío</a:t>
            </a:r>
          </a:p>
        </rich>
      </tx>
    </title>
    <plotArea>
      <lineChart>
        <grouping val="standard"/>
        <ser>
          <idx val="0"/>
          <order val="0"/>
          <tx>
            <strRef>
              <f>'Resumen'!G22</f>
            </strRef>
          </tx>
          <spPr>
            <a:ln xmlns:a="http://schemas.openxmlformats.org/drawingml/2006/main">
              <a:solidFill>
                <a:srgbClr val="C810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'Resumen'!$F$23:$F$34</f>
            </numRef>
          </cat>
          <val>
            <numRef>
              <f>'Resumen'!$G$23:$G$34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18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34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laPropuestas" displayName="TablaPropuestas" ref="A1:W109" headerRowCount="1">
  <autoFilter ref="A1:W109"/>
  <tableColumns count="23">
    <tableColumn id="1" name="ID propuesta"/>
    <tableColumn id="2" name="N.º de propuesta"/>
    <tableColumn id="3" name="Fecha de envío"/>
    <tableColumn id="4" name="Fecha de validez"/>
    <tableColumn id="5" name="Cliente / empresa"/>
    <tableColumn id="6" name="Persona de contacto"/>
    <tableColumn id="7" name="Ciudad"/>
    <tableColumn id="8" name="Comercial responsable"/>
    <tableColumn id="9" name="Sector"/>
    <tableColumn id="10" name="Descripción del servicio"/>
    <tableColumn id="11" name="Estado"/>
    <tableColumn id="12" name="Probabilidad (%)"/>
    <tableColumn id="13" name="Importe neto (€)"/>
    <tableColumn id="14" name="IVA (%)"/>
    <tableColumn id="15" name="IVA (€)"/>
    <tableColumn id="16" name="Importe total (€)"/>
    <tableColumn id="17" name="Importe ponderado (€)"/>
    <tableColumn id="18" name="Último contacto"/>
    <tableColumn id="19" name="Próxima acción"/>
    <tableColumn id="20" name="Fecha próxima acción"/>
    <tableColumn id="21" name="Días hasta acción"/>
    <tableColumn id="22" name="Prioridad"/>
    <tableColumn id="23" name="Observacion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0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5" customWidth="1" min="4" max="4"/>
    <col width="25" customWidth="1" min="5" max="5"/>
    <col width="22" customWidth="1" min="6" max="6"/>
    <col width="15" customWidth="1" min="7" max="7"/>
    <col width="22" customWidth="1" min="8" max="8"/>
    <col width="20" customWidth="1" min="9" max="9"/>
    <col width="36" customWidth="1" min="10" max="10"/>
    <col width="20" customWidth="1" min="11" max="11"/>
    <col width="17" customWidth="1" min="12" max="12"/>
    <col width="18" customWidth="1" min="13" max="13"/>
    <col width="12" customWidth="1" min="14" max="14"/>
    <col width="16" customWidth="1" min="15" max="15"/>
    <col width="19" customWidth="1" min="16" max="16"/>
    <col width="22" customWidth="1" min="17" max="17"/>
    <col width="15" customWidth="1" min="18" max="18"/>
    <col width="28" customWidth="1" min="19" max="19"/>
    <col width="18" customWidth="1" min="20" max="20"/>
    <col width="16" customWidth="1" min="21" max="21"/>
    <col width="13" customWidth="1" min="22" max="22"/>
    <col width="38" customWidth="1" min="23" max="23"/>
  </cols>
  <sheetData>
    <row r="1" ht="32" customHeight="1">
      <c r="A1" s="1" t="inlineStr">
        <is>
          <t>ID propuesta</t>
        </is>
      </c>
      <c r="B1" s="1" t="inlineStr">
        <is>
          <t>N.º de propuesta</t>
        </is>
      </c>
      <c r="C1" s="1" t="inlineStr">
        <is>
          <t>Fecha de envío</t>
        </is>
      </c>
      <c r="D1" s="1" t="inlineStr">
        <is>
          <t>Fecha de validez</t>
        </is>
      </c>
      <c r="E1" s="1" t="inlineStr">
        <is>
          <t>Cliente / empresa</t>
        </is>
      </c>
      <c r="F1" s="1" t="inlineStr">
        <is>
          <t>Persona de contacto</t>
        </is>
      </c>
      <c r="G1" s="1" t="inlineStr">
        <is>
          <t>Ciudad</t>
        </is>
      </c>
      <c r="H1" s="1" t="inlineStr">
        <is>
          <t>Comercial responsable</t>
        </is>
      </c>
      <c r="I1" s="1" t="inlineStr">
        <is>
          <t>Sector</t>
        </is>
      </c>
      <c r="J1" s="1" t="inlineStr">
        <is>
          <t>Descripción del servicio</t>
        </is>
      </c>
      <c r="K1" s="1" t="inlineStr">
        <is>
          <t>Estado</t>
        </is>
      </c>
      <c r="L1" s="1" t="inlineStr">
        <is>
          <t>Probabilidad (%)</t>
        </is>
      </c>
      <c r="M1" s="1" t="inlineStr">
        <is>
          <t>Importe neto (€)</t>
        </is>
      </c>
      <c r="N1" s="1" t="inlineStr">
        <is>
          <t>IVA (%)</t>
        </is>
      </c>
      <c r="O1" s="1" t="inlineStr">
        <is>
          <t>IVA (€)</t>
        </is>
      </c>
      <c r="P1" s="1" t="inlineStr">
        <is>
          <t>Importe total (€)</t>
        </is>
      </c>
      <c r="Q1" s="1" t="inlineStr">
        <is>
          <t>Importe ponderado (€)</t>
        </is>
      </c>
      <c r="R1" s="1" t="inlineStr">
        <is>
          <t>Último contacto</t>
        </is>
      </c>
      <c r="S1" s="1" t="inlineStr">
        <is>
          <t>Próxima acción</t>
        </is>
      </c>
      <c r="T1" s="1" t="inlineStr">
        <is>
          <t>Fecha próxima acción</t>
        </is>
      </c>
      <c r="U1" s="1" t="inlineStr">
        <is>
          <t>Días hasta acción</t>
        </is>
      </c>
      <c r="V1" s="1" t="inlineStr">
        <is>
          <t>Prioridad</t>
        </is>
      </c>
      <c r="W1" s="1" t="inlineStr">
        <is>
          <t>Observaciones</t>
        </is>
      </c>
    </row>
    <row r="2" ht="32" customHeight="1">
      <c r="A2" s="2" t="inlineStr">
        <is>
          <t>PROP-2026-001</t>
        </is>
      </c>
      <c r="B2" s="2" t="inlineStr">
        <is>
          <t>PR-2026-001</t>
        </is>
      </c>
      <c r="C2" s="36" t="n">
        <v>46034</v>
      </c>
      <c r="D2" s="36" t="n">
        <v>46065</v>
      </c>
      <c r="E2" s="4" t="inlineStr">
        <is>
          <t>NovaRetail Soluciones, S.L.</t>
        </is>
      </c>
      <c r="F2" s="4" t="inlineStr">
        <is>
          <t>Lucía Gómez</t>
        </is>
      </c>
      <c r="G2" s="2" t="inlineStr">
        <is>
          <t>Madrid</t>
        </is>
      </c>
      <c r="H2" s="4" t="inlineStr">
        <is>
          <t>Ana Beltrán</t>
        </is>
      </c>
      <c r="I2" s="4" t="inlineStr">
        <is>
          <t>Retail</t>
        </is>
      </c>
      <c r="J2" s="4" t="inlineStr">
        <is>
          <t>Servicio de consultoría CRM</t>
        </is>
      </c>
      <c r="K2" s="2" t="inlineStr">
        <is>
          <t>En negociación</t>
        </is>
      </c>
      <c r="L2" s="5" t="n">
        <v>0.75</v>
      </c>
      <c r="M2" s="37" t="n">
        <v>18500</v>
      </c>
      <c r="N2" s="5" t="n">
        <v>0.21</v>
      </c>
      <c r="O2" s="38">
        <f>IF($A2="","",IFERROR($M2*$N2,0))</f>
        <v/>
      </c>
      <c r="P2" s="38">
        <f>IF($A2="","",IFERROR($M2+$O2,0))</f>
        <v/>
      </c>
      <c r="Q2" s="38">
        <f>IF($A2="","",IFERROR($M2*$L2,0))</f>
        <v/>
      </c>
      <c r="R2" s="36" t="n">
        <v>46262</v>
      </c>
      <c r="S2" s="4" t="inlineStr">
        <is>
          <t>Preparar propuesta revisada</t>
        </is>
      </c>
      <c r="T2" s="36" t="n">
        <v>46275</v>
      </c>
      <c r="U2" s="8">
        <f>IF($A2="","",IFERROR($T2-TODAY(),""))</f>
        <v/>
      </c>
      <c r="V2" s="2" t="inlineStr">
        <is>
          <t>Alta</t>
        </is>
      </c>
      <c r="W2" s="4" t="inlineStr">
        <is>
          <t>Pendiente de validación del alcance por dirección.</t>
        </is>
      </c>
    </row>
    <row r="3" ht="32" customHeight="1">
      <c r="A3" s="2" t="inlineStr">
        <is>
          <t>PROP-2026-002</t>
        </is>
      </c>
      <c r="B3" s="2" t="inlineStr">
        <is>
          <t>PR-2026-002</t>
        </is>
      </c>
      <c r="C3" s="36" t="n">
        <v>46081</v>
      </c>
      <c r="D3" s="36" t="n">
        <v>46112</v>
      </c>
      <c r="E3" s="4" t="inlineStr">
        <is>
          <t>Moda Norte Barcelona, S.A.</t>
        </is>
      </c>
      <c r="F3" s="4" t="inlineStr">
        <is>
          <t>Martín Ruiz</t>
        </is>
      </c>
      <c r="G3" s="2" t="inlineStr">
        <is>
          <t>Barcelona</t>
        </is>
      </c>
      <c r="H3" s="4" t="inlineStr">
        <is>
          <t>Carlos Molina</t>
        </is>
      </c>
      <c r="I3" s="4" t="inlineStr">
        <is>
          <t>Comercio electrónico</t>
        </is>
      </c>
      <c r="J3" s="4" t="inlineStr">
        <is>
          <t>Implantación de comercio electrónico</t>
        </is>
      </c>
      <c r="K3" s="2" t="inlineStr">
        <is>
          <t>Enviada</t>
        </is>
      </c>
      <c r="L3" s="5" t="n">
        <v>0.5</v>
      </c>
      <c r="M3" s="37" t="n">
        <v>12800</v>
      </c>
      <c r="N3" s="5" t="n">
        <v>0.21</v>
      </c>
      <c r="O3" s="39">
        <f>IF($A3="","",IFERROR($M3*$N3,0))</f>
        <v/>
      </c>
      <c r="P3" s="39">
        <f>IF($A3="","",IFERROR($M3+$O3,0))</f>
        <v/>
      </c>
      <c r="Q3" s="39">
        <f>IF($A3="","",IFERROR($M3*$L3,0))</f>
        <v/>
      </c>
      <c r="R3" s="36" t="n">
        <v>46259</v>
      </c>
      <c r="S3" s="4" t="inlineStr">
        <is>
          <t>Llamar para confirmar recepción</t>
        </is>
      </c>
      <c r="T3" s="36" t="n">
        <v>46277</v>
      </c>
      <c r="U3" s="10">
        <f>IF($A3="","",IFERROR($T3-TODAY(),""))</f>
        <v/>
      </c>
      <c r="V3" s="2" t="inlineStr">
        <is>
          <t>Media</t>
        </is>
      </c>
      <c r="W3" s="4" t="inlineStr">
        <is>
          <t>Cliente interesado en integrar catálogo y pasarela de pago.</t>
        </is>
      </c>
    </row>
    <row r="4" ht="32" customHeight="1">
      <c r="A4" s="2" t="inlineStr">
        <is>
          <t>PROP-2026-003</t>
        </is>
      </c>
      <c r="B4" s="2" t="inlineStr">
        <is>
          <t>PR-2026-003</t>
        </is>
      </c>
      <c r="C4" s="36" t="n">
        <v>46096</v>
      </c>
      <c r="D4" s="36" t="n">
        <v>46127</v>
      </c>
      <c r="E4" s="4" t="inlineStr">
        <is>
          <t>Ventas Levante Formación, S.L.</t>
        </is>
      </c>
      <c r="F4" s="4" t="inlineStr">
        <is>
          <t>Sofía Navarro</t>
        </is>
      </c>
      <c r="G4" s="2" t="inlineStr">
        <is>
          <t>Valencia</t>
        </is>
      </c>
      <c r="H4" s="4" t="inlineStr">
        <is>
          <t>Elena Ríos</t>
        </is>
      </c>
      <c r="I4" s="4" t="inlineStr">
        <is>
          <t>Formación</t>
        </is>
      </c>
      <c r="J4" s="4" t="inlineStr">
        <is>
          <t>Formación comercial</t>
        </is>
      </c>
      <c r="K4" s="2" t="inlineStr">
        <is>
          <t>Aceptada</t>
        </is>
      </c>
      <c r="L4" s="5" t="n">
        <v>1</v>
      </c>
      <c r="M4" s="37" t="n">
        <v>7200</v>
      </c>
      <c r="N4" s="5" t="n">
        <v>0.1</v>
      </c>
      <c r="O4" s="38">
        <f>IF($A4="","",IFERROR($M4*$N4,0))</f>
        <v/>
      </c>
      <c r="P4" s="38">
        <f>IF($A4="","",IFERROR($M4+$O4,0))</f>
        <v/>
      </c>
      <c r="Q4" s="38">
        <f>IF($A4="","",IFERROR($M4*$L4,0))</f>
        <v/>
      </c>
      <c r="R4" s="36" t="n">
        <v>46264</v>
      </c>
      <c r="S4" s="4" t="inlineStr">
        <is>
          <t>Coordinar calendario de sesiones</t>
        </is>
      </c>
      <c r="T4" s="36" t="n">
        <v>46280</v>
      </c>
      <c r="U4" s="8">
        <f>IF($A4="","",IFERROR($T4-TODAY(),""))</f>
        <v/>
      </c>
      <c r="V4" s="2" t="inlineStr">
        <is>
          <t>Media</t>
        </is>
      </c>
      <c r="W4" s="4" t="inlineStr">
        <is>
          <t>Contrato aceptado; pendiente de definir grupos de formación.</t>
        </is>
      </c>
    </row>
    <row r="5" ht="32" customHeight="1">
      <c r="A5" s="2" t="inlineStr">
        <is>
          <t>PROP-2026-004</t>
        </is>
      </c>
      <c r="B5" s="2" t="inlineStr">
        <is>
          <t>PR-2026-004</t>
        </is>
      </c>
      <c r="C5" s="36" t="n">
        <v>46134</v>
      </c>
      <c r="D5" s="36" t="n">
        <v>46164</v>
      </c>
      <c r="E5" s="4" t="inlineStr">
        <is>
          <t>TecnoSur Mantenimiento, S.L.</t>
        </is>
      </c>
      <c r="F5" s="4" t="inlineStr">
        <is>
          <t>Hugo Sánchez</t>
        </is>
      </c>
      <c r="G5" s="2" t="inlineStr">
        <is>
          <t>Sevilla</t>
        </is>
      </c>
      <c r="H5" s="4" t="inlineStr">
        <is>
          <t>Diego Romero</t>
        </is>
      </c>
      <c r="I5" s="4" t="inlineStr">
        <is>
          <t>Tecnología</t>
        </is>
      </c>
      <c r="J5" s="4" t="inlineStr">
        <is>
          <t>Mantenimiento tecnológico</t>
        </is>
      </c>
      <c r="K5" s="2" t="inlineStr">
        <is>
          <t>En preparación</t>
        </is>
      </c>
      <c r="L5" s="5" t="n">
        <v>0.25</v>
      </c>
      <c r="M5" s="37" t="n">
        <v>9600</v>
      </c>
      <c r="N5" s="5" t="n">
        <v>0.21</v>
      </c>
      <c r="O5" s="39">
        <f>IF($A5="","",IFERROR($M5*$N5,0))</f>
        <v/>
      </c>
      <c r="P5" s="39">
        <f>IF($A5="","",IFERROR($M5+$O5,0))</f>
        <v/>
      </c>
      <c r="Q5" s="39">
        <f>IF($A5="","",IFERROR($M5*$L5,0))</f>
        <v/>
      </c>
      <c r="R5" s="36" t="n">
        <v>46260</v>
      </c>
      <c r="S5" s="4" t="inlineStr">
        <is>
          <t>Completar alcance técnico</t>
        </is>
      </c>
      <c r="T5" s="36" t="n">
        <v>46283</v>
      </c>
      <c r="U5" s="10">
        <f>IF($A5="","",IFERROR($T5-TODAY(),""))</f>
        <v/>
      </c>
      <c r="V5" s="2" t="inlineStr">
        <is>
          <t>Alta</t>
        </is>
      </c>
      <c r="W5" s="4" t="inlineStr">
        <is>
          <t>A la espera de inventario actualizado de equipos.</t>
        </is>
      </c>
    </row>
    <row r="6" ht="32" customHeight="1">
      <c r="A6" s="2" t="inlineStr">
        <is>
          <t>PROP-2026-005</t>
        </is>
      </c>
      <c r="B6" s="2" t="inlineStr">
        <is>
          <t>PR-2026-005</t>
        </is>
      </c>
      <c r="C6" s="36" t="n">
        <v>46159</v>
      </c>
      <c r="D6" s="36" t="n">
        <v>46190</v>
      </c>
      <c r="E6" s="4" t="inlineStr">
        <is>
          <t>Procesos Aragón, S.A.</t>
        </is>
      </c>
      <c r="F6" s="4" t="inlineStr">
        <is>
          <t>Marta López</t>
        </is>
      </c>
      <c r="G6" s="2" t="inlineStr">
        <is>
          <t>Zaragoza</t>
        </is>
      </c>
      <c r="H6" s="4" t="inlineStr">
        <is>
          <t>Ana Beltrán</t>
        </is>
      </c>
      <c r="I6" s="4" t="inlineStr">
        <is>
          <t>Industria</t>
        </is>
      </c>
      <c r="J6" s="4" t="inlineStr">
        <is>
          <t>Automatización de procesos</t>
        </is>
      </c>
      <c r="K6" s="2" t="inlineStr">
        <is>
          <t>En negociación</t>
        </is>
      </c>
      <c r="L6" s="5" t="n">
        <v>0.75</v>
      </c>
      <c r="M6" s="37" t="n">
        <v>24750</v>
      </c>
      <c r="N6" s="5" t="n">
        <v>0.21</v>
      </c>
      <c r="O6" s="38">
        <f>IF($A6="","",IFERROR($M6*$N6,0))</f>
        <v/>
      </c>
      <c r="P6" s="38">
        <f>IF($A6="","",IFERROR($M6+$O6,0))</f>
        <v/>
      </c>
      <c r="Q6" s="38">
        <f>IF($A6="","",IFERROR($M6*$L6,0))</f>
        <v/>
      </c>
      <c r="R6" s="36" t="n">
        <v>46263</v>
      </c>
      <c r="S6" s="4" t="inlineStr">
        <is>
          <t>Reunión con operaciones</t>
        </is>
      </c>
      <c r="T6" s="36" t="n">
        <v>46285</v>
      </c>
      <c r="U6" s="8">
        <f>IF($A6="","",IFERROR($T6-TODAY(),""))</f>
        <v/>
      </c>
      <c r="V6" s="2" t="inlineStr">
        <is>
          <t>Alta</t>
        </is>
      </c>
      <c r="W6" s="4" t="inlineStr">
        <is>
          <t>El cliente solicita ajuste de fases y planificación.</t>
        </is>
      </c>
    </row>
    <row r="7" ht="32" customHeight="1">
      <c r="A7" s="2" t="inlineStr">
        <is>
          <t>PROP-2026-006</t>
        </is>
      </c>
      <c r="B7" s="2" t="inlineStr">
        <is>
          <t>PR-2026-006</t>
        </is>
      </c>
      <c r="C7" s="36" t="n">
        <v>46193</v>
      </c>
      <c r="D7" s="36" t="n">
        <v>46223</v>
      </c>
      <c r="E7" s="4" t="inlineStr">
        <is>
          <t>Costa Creativa Digital, S.L.</t>
        </is>
      </c>
      <c r="F7" s="4" t="inlineStr">
        <is>
          <t>Pablo Martín</t>
        </is>
      </c>
      <c r="G7" s="2" t="inlineStr">
        <is>
          <t>Málaga</t>
        </is>
      </c>
      <c r="H7" s="4" t="inlineStr">
        <is>
          <t>Carlos Molina</t>
        </is>
      </c>
      <c r="I7" s="4" t="inlineStr">
        <is>
          <t>Marketing</t>
        </is>
      </c>
      <c r="J7" s="4" t="inlineStr">
        <is>
          <t>Estrategia de marketing digital</t>
        </is>
      </c>
      <c r="K7" s="2" t="inlineStr">
        <is>
          <t>Rechazada</t>
        </is>
      </c>
      <c r="L7" s="5" t="n">
        <v>0</v>
      </c>
      <c r="M7" s="37" t="n">
        <v>6400</v>
      </c>
      <c r="N7" s="5" t="n">
        <v>0.21</v>
      </c>
      <c r="O7" s="39">
        <f>IF($A7="","",IFERROR($M7*$N7,0))</f>
        <v/>
      </c>
      <c r="P7" s="39">
        <f>IF($A7="","",IFERROR($M7+$O7,0))</f>
        <v/>
      </c>
      <c r="Q7" s="39">
        <f>IF($A7="","",IFERROR($M7*$L7,0))</f>
        <v/>
      </c>
      <c r="R7" s="36" t="n">
        <v>46254</v>
      </c>
      <c r="S7" s="4" t="inlineStr">
        <is>
          <t>Registrar motivo de rechazo</t>
        </is>
      </c>
      <c r="T7" s="36" t="n">
        <v>46287</v>
      </c>
      <c r="U7" s="10">
        <f>IF($A7="","",IFERROR($T7-TODAY(),""))</f>
        <v/>
      </c>
      <c r="V7" s="2" t="inlineStr">
        <is>
          <t>Baja</t>
        </is>
      </c>
      <c r="W7" s="4" t="inlineStr">
        <is>
          <t>Presupuesto adjudicado a un proveedor local.</t>
        </is>
      </c>
    </row>
    <row r="8" ht="32" customHeight="1">
      <c r="A8" s="2" t="inlineStr">
        <is>
          <t>PROP-2026-007</t>
        </is>
      </c>
      <c r="B8" s="2" t="inlineStr">
        <is>
          <t>PR-2026-007</t>
        </is>
      </c>
      <c r="C8" s="36" t="n">
        <v>46213</v>
      </c>
      <c r="D8" s="36" t="n">
        <v>46244</v>
      </c>
      <c r="E8" s="4" t="inlineStr">
        <is>
          <t>Bilbao Compliance, S.L.</t>
        </is>
      </c>
      <c r="F8" s="4" t="inlineStr">
        <is>
          <t>Carmen Díaz</t>
        </is>
      </c>
      <c r="G8" s="2" t="inlineStr">
        <is>
          <t>Bilbao</t>
        </is>
      </c>
      <c r="H8" s="4" t="inlineStr">
        <is>
          <t>Elena Ríos</t>
        </is>
      </c>
      <c r="I8" s="4" t="inlineStr">
        <is>
          <t>Servicios profesionales</t>
        </is>
      </c>
      <c r="J8" s="4" t="inlineStr">
        <is>
          <t>Auditoría de protección de datos</t>
        </is>
      </c>
      <c r="K8" s="2" t="inlineStr">
        <is>
          <t>Enviada</t>
        </is>
      </c>
      <c r="L8" s="5" t="n">
        <v>0.5</v>
      </c>
      <c r="M8" s="37" t="n">
        <v>5850</v>
      </c>
      <c r="N8" s="5" t="n">
        <v>0.21</v>
      </c>
      <c r="O8" s="38">
        <f>IF($A8="","",IFERROR($M8*$N8,0))</f>
        <v/>
      </c>
      <c r="P8" s="38">
        <f>IF($A8="","",IFERROR($M8+$O8,0))</f>
        <v/>
      </c>
      <c r="Q8" s="38">
        <f>IF($A8="","",IFERROR($M8*$L8,0))</f>
        <v/>
      </c>
      <c r="R8" s="36" t="n">
        <v>46261</v>
      </c>
      <c r="S8" s="4" t="inlineStr">
        <is>
          <t>Enviar casos de éxito</t>
        </is>
      </c>
      <c r="T8" s="36" t="n">
        <v>46290</v>
      </c>
      <c r="U8" s="8">
        <f>IF($A8="","",IFERROR($T8-TODAY(),""))</f>
        <v/>
      </c>
      <c r="V8" s="2" t="inlineStr">
        <is>
          <t>Media</t>
        </is>
      </c>
      <c r="W8" s="4" t="inlineStr">
        <is>
          <t>Solicitan referencias de proyectos en el sector sanitario.</t>
        </is>
      </c>
    </row>
    <row r="9" ht="32" customHeight="1">
      <c r="A9" s="2" t="inlineStr">
        <is>
          <t>PROP-2026-008</t>
        </is>
      </c>
      <c r="B9" s="2" t="inlineStr">
        <is>
          <t>PR-2026-008</t>
        </is>
      </c>
      <c r="C9" s="36" t="n">
        <v>46239</v>
      </c>
      <c r="D9" s="36" t="n">
        <v>46270</v>
      </c>
      <c r="E9" s="4" t="inlineStr">
        <is>
          <t>Murcia Clientes Digitales, S.A.</t>
        </is>
      </c>
      <c r="F9" s="4" t="inlineStr">
        <is>
          <t>Javier Torres</t>
        </is>
      </c>
      <c r="G9" s="2" t="inlineStr">
        <is>
          <t>Murcia</t>
        </is>
      </c>
      <c r="H9" s="4" t="inlineStr">
        <is>
          <t>Diego Romero</t>
        </is>
      </c>
      <c r="I9" s="4" t="inlineStr">
        <is>
          <t>Tecnología</t>
        </is>
      </c>
      <c r="J9" s="4" t="inlineStr">
        <is>
          <t>Desarrollo de portal de clientes</t>
        </is>
      </c>
      <c r="K9" s="2" t="inlineStr">
        <is>
          <t>En pausa</t>
        </is>
      </c>
      <c r="L9" s="5" t="n">
        <v>0.25</v>
      </c>
      <c r="M9" s="37" t="n">
        <v>31000</v>
      </c>
      <c r="N9" s="5" t="n">
        <v>0.21</v>
      </c>
      <c r="O9" s="39">
        <f>IF($A9="","",IFERROR($M9*$N9,0))</f>
        <v/>
      </c>
      <c r="P9" s="39">
        <f>IF($A9="","",IFERROR($M9+$O9,0))</f>
        <v/>
      </c>
      <c r="Q9" s="39">
        <f>IF($A9="","",IFERROR($M9*$L9,0))</f>
        <v/>
      </c>
      <c r="R9" s="36" t="n">
        <v>46258</v>
      </c>
      <c r="S9" s="4" t="inlineStr">
        <is>
          <t>Revisar disponibilidad presupuestaria</t>
        </is>
      </c>
      <c r="T9" s="36" t="n">
        <v>46293</v>
      </c>
      <c r="U9" s="10">
        <f>IF($A9="","",IFERROR($T9-TODAY(),""))</f>
        <v/>
      </c>
      <c r="V9" s="2" t="inlineStr">
        <is>
          <t>Baja</t>
        </is>
      </c>
      <c r="W9" s="4" t="inlineStr">
        <is>
          <t>Proyecto aplazado hasta aprobación de presupuesto anual.</t>
        </is>
      </c>
    </row>
    <row r="10" ht="32" customHeight="1">
      <c r="A10" s="2" t="inlineStr">
        <is>
          <t>PROP-2026-009</t>
        </is>
      </c>
      <c r="B10" s="2" t="inlineStr">
        <is>
          <t>PR-2026-009</t>
        </is>
      </c>
      <c r="C10" s="36" t="n">
        <v>46262</v>
      </c>
      <c r="D10" s="36" t="n">
        <v>46293</v>
      </c>
      <c r="E10" s="4" t="inlineStr">
        <is>
          <t>Alicante Pyme Servicios, S.L.</t>
        </is>
      </c>
      <c r="F10" s="4" t="inlineStr">
        <is>
          <t>Laura García</t>
        </is>
      </c>
      <c r="G10" s="2" t="inlineStr">
        <is>
          <t>Alicante</t>
        </is>
      </c>
      <c r="H10" s="4" t="inlineStr">
        <is>
          <t>Ana Beltrán</t>
        </is>
      </c>
      <c r="I10" s="4" t="inlineStr">
        <is>
          <t>Servicios empresariales</t>
        </is>
      </c>
      <c r="J10" s="4" t="inlineStr">
        <is>
          <t>Soporte anual para pyme</t>
        </is>
      </c>
      <c r="K10" s="2" t="inlineStr">
        <is>
          <t>Aceptada</t>
        </is>
      </c>
      <c r="L10" s="5" t="n">
        <v>1</v>
      </c>
      <c r="M10" s="37" t="n">
        <v>11400</v>
      </c>
      <c r="N10" s="5" t="n">
        <v>0.21</v>
      </c>
      <c r="O10" s="38">
        <f>IF($A10="","",IFERROR($M10*$N10,0))</f>
        <v/>
      </c>
      <c r="P10" s="38">
        <f>IF($A10="","",IFERROR($M10+$O10,0))</f>
        <v/>
      </c>
      <c r="Q10" s="38">
        <f>IF($A10="","",IFERROR($M10*$L10,0))</f>
        <v/>
      </c>
      <c r="R10" s="36" t="n">
        <v>46265</v>
      </c>
      <c r="S10" s="4" t="inlineStr">
        <is>
          <t>Enviar documentación de inicio</t>
        </is>
      </c>
      <c r="T10" s="36" t="n">
        <v>46295</v>
      </c>
      <c r="U10" s="8">
        <f>IF($A10="","",IFERROR($T10-TODAY(),""))</f>
        <v/>
      </c>
      <c r="V10" s="2" t="inlineStr">
        <is>
          <t>Media</t>
        </is>
      </c>
      <c r="W10" s="4" t="inlineStr">
        <is>
          <t>Aceptación confirmada y alta de cliente en proceso.</t>
        </is>
      </c>
    </row>
    <row r="11" ht="32" customHeight="1">
      <c r="A11" s="11" t="n"/>
      <c r="B11" s="11" t="n"/>
      <c r="C11" s="40" t="n"/>
      <c r="D11" s="40" t="n"/>
      <c r="E11" s="13" t="n"/>
      <c r="F11" s="13" t="n"/>
      <c r="G11" s="11" t="n"/>
      <c r="H11" s="13" t="n"/>
      <c r="I11" s="13" t="n"/>
      <c r="J11" s="13" t="n"/>
      <c r="K11" s="11" t="n"/>
      <c r="L11" s="14" t="n"/>
      <c r="M11" s="39" t="n"/>
      <c r="N11" s="14" t="n"/>
      <c r="O11" s="39">
        <f>IF($A11="","",IFERROR($M11*$N11,0))</f>
        <v/>
      </c>
      <c r="P11" s="39">
        <f>IF($A11="","",IFERROR($M11+$O11,0))</f>
        <v/>
      </c>
      <c r="Q11" s="39">
        <f>IF($A11="","",IFERROR($M11*$L11,0))</f>
        <v/>
      </c>
      <c r="R11" s="40" t="n"/>
      <c r="S11" s="13" t="n"/>
      <c r="T11" s="40" t="n"/>
      <c r="U11" s="10">
        <f>IF($A11="","",IFERROR($T11-TODAY(),""))</f>
        <v/>
      </c>
      <c r="V11" s="11" t="n"/>
      <c r="W11" s="13" t="n"/>
    </row>
    <row r="12" ht="32" customHeight="1">
      <c r="A12" s="15" t="n"/>
      <c r="B12" s="15" t="n"/>
      <c r="C12" s="41" t="n"/>
      <c r="D12" s="41" t="n"/>
      <c r="E12" s="17" t="n"/>
      <c r="F12" s="17" t="n"/>
      <c r="G12" s="15" t="n"/>
      <c r="H12" s="17" t="n"/>
      <c r="I12" s="17" t="n"/>
      <c r="J12" s="17" t="n"/>
      <c r="K12" s="15" t="n"/>
      <c r="L12" s="18" t="n"/>
      <c r="M12" s="38" t="n"/>
      <c r="N12" s="18" t="n"/>
      <c r="O12" s="38">
        <f>IF($A12="","",IFERROR($M12*$N12,0))</f>
        <v/>
      </c>
      <c r="P12" s="38">
        <f>IF($A12="","",IFERROR($M12+$O12,0))</f>
        <v/>
      </c>
      <c r="Q12" s="38">
        <f>IF($A12="","",IFERROR($M12*$L12,0))</f>
        <v/>
      </c>
      <c r="R12" s="41" t="n"/>
      <c r="S12" s="17" t="n"/>
      <c r="T12" s="41" t="n"/>
      <c r="U12" s="8">
        <f>IF($A12="","",IFERROR($T12-TODAY(),""))</f>
        <v/>
      </c>
      <c r="V12" s="15" t="n"/>
      <c r="W12" s="17" t="n"/>
    </row>
    <row r="13" ht="32" customHeight="1">
      <c r="A13" s="11" t="n"/>
      <c r="B13" s="11" t="n"/>
      <c r="C13" s="40" t="n"/>
      <c r="D13" s="40" t="n"/>
      <c r="E13" s="13" t="n"/>
      <c r="F13" s="13" t="n"/>
      <c r="G13" s="11" t="n"/>
      <c r="H13" s="13" t="n"/>
      <c r="I13" s="13" t="n"/>
      <c r="J13" s="13" t="n"/>
      <c r="K13" s="11" t="n"/>
      <c r="L13" s="14" t="n"/>
      <c r="M13" s="39" t="n"/>
      <c r="N13" s="14" t="n"/>
      <c r="O13" s="39">
        <f>IF($A13="","",IFERROR($M13*$N13,0))</f>
        <v/>
      </c>
      <c r="P13" s="39">
        <f>IF($A13="","",IFERROR($M13+$O13,0))</f>
        <v/>
      </c>
      <c r="Q13" s="39">
        <f>IF($A13="","",IFERROR($M13*$L13,0))</f>
        <v/>
      </c>
      <c r="R13" s="40" t="n"/>
      <c r="S13" s="13" t="n"/>
      <c r="T13" s="40" t="n"/>
      <c r="U13" s="10">
        <f>IF($A13="","",IFERROR($T13-TODAY(),""))</f>
        <v/>
      </c>
      <c r="V13" s="11" t="n"/>
      <c r="W13" s="13" t="n"/>
    </row>
    <row r="14" ht="32" customHeight="1">
      <c r="A14" s="15" t="n"/>
      <c r="B14" s="15" t="n"/>
      <c r="C14" s="41" t="n"/>
      <c r="D14" s="41" t="n"/>
      <c r="E14" s="17" t="n"/>
      <c r="F14" s="17" t="n"/>
      <c r="G14" s="15" t="n"/>
      <c r="H14" s="17" t="n"/>
      <c r="I14" s="17" t="n"/>
      <c r="J14" s="17" t="n"/>
      <c r="K14" s="15" t="n"/>
      <c r="L14" s="18" t="n"/>
      <c r="M14" s="38" t="n"/>
      <c r="N14" s="18" t="n"/>
      <c r="O14" s="38">
        <f>IF($A14="","",IFERROR($M14*$N14,0))</f>
        <v/>
      </c>
      <c r="P14" s="38">
        <f>IF($A14="","",IFERROR($M14+$O14,0))</f>
        <v/>
      </c>
      <c r="Q14" s="38">
        <f>IF($A14="","",IFERROR($M14*$L14,0))</f>
        <v/>
      </c>
      <c r="R14" s="41" t="n"/>
      <c r="S14" s="17" t="n"/>
      <c r="T14" s="41" t="n"/>
      <c r="U14" s="8">
        <f>IF($A14="","",IFERROR($T14-TODAY(),""))</f>
        <v/>
      </c>
      <c r="V14" s="15" t="n"/>
      <c r="W14" s="17" t="n"/>
    </row>
    <row r="15" ht="32" customHeight="1">
      <c r="A15" s="11" t="n"/>
      <c r="B15" s="11" t="n"/>
      <c r="C15" s="40" t="n"/>
      <c r="D15" s="40" t="n"/>
      <c r="E15" s="13" t="n"/>
      <c r="F15" s="13" t="n"/>
      <c r="G15" s="11" t="n"/>
      <c r="H15" s="13" t="n"/>
      <c r="I15" s="13" t="n"/>
      <c r="J15" s="13" t="n"/>
      <c r="K15" s="11" t="n"/>
      <c r="L15" s="14" t="n"/>
      <c r="M15" s="39" t="n"/>
      <c r="N15" s="14" t="n"/>
      <c r="O15" s="39">
        <f>IF($A15="","",IFERROR($M15*$N15,0))</f>
        <v/>
      </c>
      <c r="P15" s="39">
        <f>IF($A15="","",IFERROR($M15+$O15,0))</f>
        <v/>
      </c>
      <c r="Q15" s="39">
        <f>IF($A15="","",IFERROR($M15*$L15,0))</f>
        <v/>
      </c>
      <c r="R15" s="40" t="n"/>
      <c r="S15" s="13" t="n"/>
      <c r="T15" s="40" t="n"/>
      <c r="U15" s="10">
        <f>IF($A15="","",IFERROR($T15-TODAY(),""))</f>
        <v/>
      </c>
      <c r="V15" s="11" t="n"/>
      <c r="W15" s="13" t="n"/>
    </row>
    <row r="16" ht="32" customHeight="1">
      <c r="A16" s="15" t="n"/>
      <c r="B16" s="15" t="n"/>
      <c r="C16" s="41" t="n"/>
      <c r="D16" s="41" t="n"/>
      <c r="E16" s="17" t="n"/>
      <c r="F16" s="17" t="n"/>
      <c r="G16" s="15" t="n"/>
      <c r="H16" s="17" t="n"/>
      <c r="I16" s="17" t="n"/>
      <c r="J16" s="17" t="n"/>
      <c r="K16" s="15" t="n"/>
      <c r="L16" s="18" t="n"/>
      <c r="M16" s="38" t="n"/>
      <c r="N16" s="18" t="n"/>
      <c r="O16" s="38">
        <f>IF($A16="","",IFERROR($M16*$N16,0))</f>
        <v/>
      </c>
      <c r="P16" s="38">
        <f>IF($A16="","",IFERROR($M16+$O16,0))</f>
        <v/>
      </c>
      <c r="Q16" s="38">
        <f>IF($A16="","",IFERROR($M16*$L16,0))</f>
        <v/>
      </c>
      <c r="R16" s="41" t="n"/>
      <c r="S16" s="17" t="n"/>
      <c r="T16" s="41" t="n"/>
      <c r="U16" s="8">
        <f>IF($A16="","",IFERROR($T16-TODAY(),""))</f>
        <v/>
      </c>
      <c r="V16" s="15" t="n"/>
      <c r="W16" s="17" t="n"/>
    </row>
    <row r="17" ht="32" customHeight="1">
      <c r="A17" s="11" t="n"/>
      <c r="B17" s="11" t="n"/>
      <c r="C17" s="40" t="n"/>
      <c r="D17" s="40" t="n"/>
      <c r="E17" s="13" t="n"/>
      <c r="F17" s="13" t="n"/>
      <c r="G17" s="11" t="n"/>
      <c r="H17" s="13" t="n"/>
      <c r="I17" s="13" t="n"/>
      <c r="J17" s="13" t="n"/>
      <c r="K17" s="11" t="n"/>
      <c r="L17" s="14" t="n"/>
      <c r="M17" s="39" t="n"/>
      <c r="N17" s="14" t="n"/>
      <c r="O17" s="39">
        <f>IF($A17="","",IFERROR($M17*$N17,0))</f>
        <v/>
      </c>
      <c r="P17" s="39">
        <f>IF($A17="","",IFERROR($M17+$O17,0))</f>
        <v/>
      </c>
      <c r="Q17" s="39">
        <f>IF($A17="","",IFERROR($M17*$L17,0))</f>
        <v/>
      </c>
      <c r="R17" s="40" t="n"/>
      <c r="S17" s="13" t="n"/>
      <c r="T17" s="40" t="n"/>
      <c r="U17" s="10">
        <f>IF($A17="","",IFERROR($T17-TODAY(),""))</f>
        <v/>
      </c>
      <c r="V17" s="11" t="n"/>
      <c r="W17" s="13" t="n"/>
    </row>
    <row r="18" ht="32" customHeight="1">
      <c r="A18" s="15" t="n"/>
      <c r="B18" s="15" t="n"/>
      <c r="C18" s="41" t="n"/>
      <c r="D18" s="41" t="n"/>
      <c r="E18" s="17" t="n"/>
      <c r="F18" s="17" t="n"/>
      <c r="G18" s="15" t="n"/>
      <c r="H18" s="17" t="n"/>
      <c r="I18" s="17" t="n"/>
      <c r="J18" s="17" t="n"/>
      <c r="K18" s="15" t="n"/>
      <c r="L18" s="18" t="n"/>
      <c r="M18" s="38" t="n"/>
      <c r="N18" s="18" t="n"/>
      <c r="O18" s="38">
        <f>IF($A18="","",IFERROR($M18*$N18,0))</f>
        <v/>
      </c>
      <c r="P18" s="38">
        <f>IF($A18="","",IFERROR($M18+$O18,0))</f>
        <v/>
      </c>
      <c r="Q18" s="38">
        <f>IF($A18="","",IFERROR($M18*$L18,0))</f>
        <v/>
      </c>
      <c r="R18" s="41" t="n"/>
      <c r="S18" s="17" t="n"/>
      <c r="T18" s="41" t="n"/>
      <c r="U18" s="8">
        <f>IF($A18="","",IFERROR($T18-TODAY(),""))</f>
        <v/>
      </c>
      <c r="V18" s="15" t="n"/>
      <c r="W18" s="17" t="n"/>
    </row>
    <row r="19" ht="32" customHeight="1">
      <c r="A19" s="11" t="n"/>
      <c r="B19" s="11" t="n"/>
      <c r="C19" s="40" t="n"/>
      <c r="D19" s="40" t="n"/>
      <c r="E19" s="13" t="n"/>
      <c r="F19" s="13" t="n"/>
      <c r="G19" s="11" t="n"/>
      <c r="H19" s="13" t="n"/>
      <c r="I19" s="13" t="n"/>
      <c r="J19" s="13" t="n"/>
      <c r="K19" s="11" t="n"/>
      <c r="L19" s="14" t="n"/>
      <c r="M19" s="39" t="n"/>
      <c r="N19" s="14" t="n"/>
      <c r="O19" s="39">
        <f>IF($A19="","",IFERROR($M19*$N19,0))</f>
        <v/>
      </c>
      <c r="P19" s="39">
        <f>IF($A19="","",IFERROR($M19+$O19,0))</f>
        <v/>
      </c>
      <c r="Q19" s="39">
        <f>IF($A19="","",IFERROR($M19*$L19,0))</f>
        <v/>
      </c>
      <c r="R19" s="40" t="n"/>
      <c r="S19" s="13" t="n"/>
      <c r="T19" s="40" t="n"/>
      <c r="U19" s="10">
        <f>IF($A19="","",IFERROR($T19-TODAY(),""))</f>
        <v/>
      </c>
      <c r="V19" s="11" t="n"/>
      <c r="W19" s="13" t="n"/>
    </row>
    <row r="20" ht="32" customHeight="1">
      <c r="A20" s="15" t="n"/>
      <c r="B20" s="15" t="n"/>
      <c r="C20" s="41" t="n"/>
      <c r="D20" s="41" t="n"/>
      <c r="E20" s="17" t="n"/>
      <c r="F20" s="17" t="n"/>
      <c r="G20" s="15" t="n"/>
      <c r="H20" s="17" t="n"/>
      <c r="I20" s="17" t="n"/>
      <c r="J20" s="17" t="n"/>
      <c r="K20" s="15" t="n"/>
      <c r="L20" s="18" t="n"/>
      <c r="M20" s="38" t="n"/>
      <c r="N20" s="18" t="n"/>
      <c r="O20" s="38">
        <f>IF($A20="","",IFERROR($M20*$N20,0))</f>
        <v/>
      </c>
      <c r="P20" s="38">
        <f>IF($A20="","",IFERROR($M20+$O20,0))</f>
        <v/>
      </c>
      <c r="Q20" s="38">
        <f>IF($A20="","",IFERROR($M20*$L20,0))</f>
        <v/>
      </c>
      <c r="R20" s="41" t="n"/>
      <c r="S20" s="17" t="n"/>
      <c r="T20" s="41" t="n"/>
      <c r="U20" s="8">
        <f>IF($A20="","",IFERROR($T20-TODAY(),""))</f>
        <v/>
      </c>
      <c r="V20" s="15" t="n"/>
      <c r="W20" s="17" t="n"/>
    </row>
    <row r="21" ht="32" customHeight="1">
      <c r="A21" s="11" t="n"/>
      <c r="B21" s="11" t="n"/>
      <c r="C21" s="40" t="n"/>
      <c r="D21" s="40" t="n"/>
      <c r="E21" s="13" t="n"/>
      <c r="F21" s="13" t="n"/>
      <c r="G21" s="11" t="n"/>
      <c r="H21" s="13" t="n"/>
      <c r="I21" s="13" t="n"/>
      <c r="J21" s="13" t="n"/>
      <c r="K21" s="11" t="n"/>
      <c r="L21" s="14" t="n"/>
      <c r="M21" s="39" t="n"/>
      <c r="N21" s="14" t="n"/>
      <c r="O21" s="39">
        <f>IF($A21="","",IFERROR($M21*$N21,0))</f>
        <v/>
      </c>
      <c r="P21" s="39">
        <f>IF($A21="","",IFERROR($M21+$O21,0))</f>
        <v/>
      </c>
      <c r="Q21" s="39">
        <f>IF($A21="","",IFERROR($M21*$L21,0))</f>
        <v/>
      </c>
      <c r="R21" s="40" t="n"/>
      <c r="S21" s="13" t="n"/>
      <c r="T21" s="40" t="n"/>
      <c r="U21" s="10">
        <f>IF($A21="","",IFERROR($T21-TODAY(),""))</f>
        <v/>
      </c>
      <c r="V21" s="11" t="n"/>
      <c r="W21" s="13" t="n"/>
    </row>
    <row r="22" ht="32" customHeight="1">
      <c r="A22" s="15" t="n"/>
      <c r="B22" s="15" t="n"/>
      <c r="C22" s="41" t="n"/>
      <c r="D22" s="41" t="n"/>
      <c r="E22" s="17" t="n"/>
      <c r="F22" s="17" t="n"/>
      <c r="G22" s="15" t="n"/>
      <c r="H22" s="17" t="n"/>
      <c r="I22" s="17" t="n"/>
      <c r="J22" s="17" t="n"/>
      <c r="K22" s="15" t="n"/>
      <c r="L22" s="18" t="n"/>
      <c r="M22" s="38" t="n"/>
      <c r="N22" s="18" t="n"/>
      <c r="O22" s="38">
        <f>IF($A22="","",IFERROR($M22*$N22,0))</f>
        <v/>
      </c>
      <c r="P22" s="38">
        <f>IF($A22="","",IFERROR($M22+$O22,0))</f>
        <v/>
      </c>
      <c r="Q22" s="38">
        <f>IF($A22="","",IFERROR($M22*$L22,0))</f>
        <v/>
      </c>
      <c r="R22" s="41" t="n"/>
      <c r="S22" s="17" t="n"/>
      <c r="T22" s="41" t="n"/>
      <c r="U22" s="8">
        <f>IF($A22="","",IFERROR($T22-TODAY(),""))</f>
        <v/>
      </c>
      <c r="V22" s="15" t="n"/>
      <c r="W22" s="17" t="n"/>
    </row>
    <row r="23" ht="32" customHeight="1">
      <c r="A23" s="11" t="n"/>
      <c r="B23" s="11" t="n"/>
      <c r="C23" s="40" t="n"/>
      <c r="D23" s="40" t="n"/>
      <c r="E23" s="13" t="n"/>
      <c r="F23" s="13" t="n"/>
      <c r="G23" s="11" t="n"/>
      <c r="H23" s="13" t="n"/>
      <c r="I23" s="13" t="n"/>
      <c r="J23" s="13" t="n"/>
      <c r="K23" s="11" t="n"/>
      <c r="L23" s="14" t="n"/>
      <c r="M23" s="39" t="n"/>
      <c r="N23" s="14" t="n"/>
      <c r="O23" s="39">
        <f>IF($A23="","",IFERROR($M23*$N23,0))</f>
        <v/>
      </c>
      <c r="P23" s="39">
        <f>IF($A23="","",IFERROR($M23+$O23,0))</f>
        <v/>
      </c>
      <c r="Q23" s="39">
        <f>IF($A23="","",IFERROR($M23*$L23,0))</f>
        <v/>
      </c>
      <c r="R23" s="40" t="n"/>
      <c r="S23" s="13" t="n"/>
      <c r="T23" s="40" t="n"/>
      <c r="U23" s="10">
        <f>IF($A23="","",IFERROR($T23-TODAY(),""))</f>
        <v/>
      </c>
      <c r="V23" s="11" t="n"/>
      <c r="W23" s="13" t="n"/>
    </row>
    <row r="24" ht="32" customHeight="1">
      <c r="A24" s="15" t="n"/>
      <c r="B24" s="15" t="n"/>
      <c r="C24" s="41" t="n"/>
      <c r="D24" s="41" t="n"/>
      <c r="E24" s="17" t="n"/>
      <c r="F24" s="17" t="n"/>
      <c r="G24" s="15" t="n"/>
      <c r="H24" s="17" t="n"/>
      <c r="I24" s="17" t="n"/>
      <c r="J24" s="17" t="n"/>
      <c r="K24" s="15" t="n"/>
      <c r="L24" s="18" t="n"/>
      <c r="M24" s="38" t="n"/>
      <c r="N24" s="18" t="n"/>
      <c r="O24" s="38">
        <f>IF($A24="","",IFERROR($M24*$N24,0))</f>
        <v/>
      </c>
      <c r="P24" s="38">
        <f>IF($A24="","",IFERROR($M24+$O24,0))</f>
        <v/>
      </c>
      <c r="Q24" s="38">
        <f>IF($A24="","",IFERROR($M24*$L24,0))</f>
        <v/>
      </c>
      <c r="R24" s="41" t="n"/>
      <c r="S24" s="17" t="n"/>
      <c r="T24" s="41" t="n"/>
      <c r="U24" s="8">
        <f>IF($A24="","",IFERROR($T24-TODAY(),""))</f>
        <v/>
      </c>
      <c r="V24" s="15" t="n"/>
      <c r="W24" s="17" t="n"/>
    </row>
    <row r="25" ht="32" customHeight="1">
      <c r="A25" s="11" t="n"/>
      <c r="B25" s="11" t="n"/>
      <c r="C25" s="40" t="n"/>
      <c r="D25" s="40" t="n"/>
      <c r="E25" s="13" t="n"/>
      <c r="F25" s="13" t="n"/>
      <c r="G25" s="11" t="n"/>
      <c r="H25" s="13" t="n"/>
      <c r="I25" s="13" t="n"/>
      <c r="J25" s="13" t="n"/>
      <c r="K25" s="11" t="n"/>
      <c r="L25" s="14" t="n"/>
      <c r="M25" s="39" t="n"/>
      <c r="N25" s="14" t="n"/>
      <c r="O25" s="39">
        <f>IF($A25="","",IFERROR($M25*$N25,0))</f>
        <v/>
      </c>
      <c r="P25" s="39">
        <f>IF($A25="","",IFERROR($M25+$O25,0))</f>
        <v/>
      </c>
      <c r="Q25" s="39">
        <f>IF($A25="","",IFERROR($M25*$L25,0))</f>
        <v/>
      </c>
      <c r="R25" s="40" t="n"/>
      <c r="S25" s="13" t="n"/>
      <c r="T25" s="40" t="n"/>
      <c r="U25" s="10">
        <f>IF($A25="","",IFERROR($T25-TODAY(),""))</f>
        <v/>
      </c>
      <c r="V25" s="11" t="n"/>
      <c r="W25" s="13" t="n"/>
    </row>
    <row r="26" ht="32" customHeight="1">
      <c r="A26" s="15" t="n"/>
      <c r="B26" s="15" t="n"/>
      <c r="C26" s="41" t="n"/>
      <c r="D26" s="41" t="n"/>
      <c r="E26" s="17" t="n"/>
      <c r="F26" s="17" t="n"/>
      <c r="G26" s="15" t="n"/>
      <c r="H26" s="17" t="n"/>
      <c r="I26" s="17" t="n"/>
      <c r="J26" s="17" t="n"/>
      <c r="K26" s="15" t="n"/>
      <c r="L26" s="18" t="n"/>
      <c r="M26" s="38" t="n"/>
      <c r="N26" s="18" t="n"/>
      <c r="O26" s="38">
        <f>IF($A26="","",IFERROR($M26*$N26,0))</f>
        <v/>
      </c>
      <c r="P26" s="38">
        <f>IF($A26="","",IFERROR($M26+$O26,0))</f>
        <v/>
      </c>
      <c r="Q26" s="38">
        <f>IF($A26="","",IFERROR($M26*$L26,0))</f>
        <v/>
      </c>
      <c r="R26" s="41" t="n"/>
      <c r="S26" s="17" t="n"/>
      <c r="T26" s="41" t="n"/>
      <c r="U26" s="8">
        <f>IF($A26="","",IFERROR($T26-TODAY(),""))</f>
        <v/>
      </c>
      <c r="V26" s="15" t="n"/>
      <c r="W26" s="17" t="n"/>
    </row>
    <row r="27" ht="32" customHeight="1">
      <c r="A27" s="11" t="n"/>
      <c r="B27" s="11" t="n"/>
      <c r="C27" s="40" t="n"/>
      <c r="D27" s="40" t="n"/>
      <c r="E27" s="13" t="n"/>
      <c r="F27" s="13" t="n"/>
      <c r="G27" s="11" t="n"/>
      <c r="H27" s="13" t="n"/>
      <c r="I27" s="13" t="n"/>
      <c r="J27" s="13" t="n"/>
      <c r="K27" s="11" t="n"/>
      <c r="L27" s="14" t="n"/>
      <c r="M27" s="39" t="n"/>
      <c r="N27" s="14" t="n"/>
      <c r="O27" s="39">
        <f>IF($A27="","",IFERROR($M27*$N27,0))</f>
        <v/>
      </c>
      <c r="P27" s="39">
        <f>IF($A27="","",IFERROR($M27+$O27,0))</f>
        <v/>
      </c>
      <c r="Q27" s="39">
        <f>IF($A27="","",IFERROR($M27*$L27,0))</f>
        <v/>
      </c>
      <c r="R27" s="40" t="n"/>
      <c r="S27" s="13" t="n"/>
      <c r="T27" s="40" t="n"/>
      <c r="U27" s="10">
        <f>IF($A27="","",IFERROR($T27-TODAY(),""))</f>
        <v/>
      </c>
      <c r="V27" s="11" t="n"/>
      <c r="W27" s="13" t="n"/>
    </row>
    <row r="28" ht="32" customHeight="1">
      <c r="A28" s="15" t="n"/>
      <c r="B28" s="15" t="n"/>
      <c r="C28" s="41" t="n"/>
      <c r="D28" s="41" t="n"/>
      <c r="E28" s="17" t="n"/>
      <c r="F28" s="17" t="n"/>
      <c r="G28" s="15" t="n"/>
      <c r="H28" s="17" t="n"/>
      <c r="I28" s="17" t="n"/>
      <c r="J28" s="17" t="n"/>
      <c r="K28" s="15" t="n"/>
      <c r="L28" s="18" t="n"/>
      <c r="M28" s="38" t="n"/>
      <c r="N28" s="18" t="n"/>
      <c r="O28" s="38">
        <f>IF($A28="","",IFERROR($M28*$N28,0))</f>
        <v/>
      </c>
      <c r="P28" s="38">
        <f>IF($A28="","",IFERROR($M28+$O28,0))</f>
        <v/>
      </c>
      <c r="Q28" s="38">
        <f>IF($A28="","",IFERROR($M28*$L28,0))</f>
        <v/>
      </c>
      <c r="R28" s="41" t="n"/>
      <c r="S28" s="17" t="n"/>
      <c r="T28" s="41" t="n"/>
      <c r="U28" s="8">
        <f>IF($A28="","",IFERROR($T28-TODAY(),""))</f>
        <v/>
      </c>
      <c r="V28" s="15" t="n"/>
      <c r="W28" s="17" t="n"/>
    </row>
    <row r="29" ht="32" customHeight="1">
      <c r="A29" s="11" t="n"/>
      <c r="B29" s="11" t="n"/>
      <c r="C29" s="40" t="n"/>
      <c r="D29" s="40" t="n"/>
      <c r="E29" s="13" t="n"/>
      <c r="F29" s="13" t="n"/>
      <c r="G29" s="11" t="n"/>
      <c r="H29" s="13" t="n"/>
      <c r="I29" s="13" t="n"/>
      <c r="J29" s="13" t="n"/>
      <c r="K29" s="11" t="n"/>
      <c r="L29" s="14" t="n"/>
      <c r="M29" s="39" t="n"/>
      <c r="N29" s="14" t="n"/>
      <c r="O29" s="39">
        <f>IF($A29="","",IFERROR($M29*$N29,0))</f>
        <v/>
      </c>
      <c r="P29" s="39">
        <f>IF($A29="","",IFERROR($M29+$O29,0))</f>
        <v/>
      </c>
      <c r="Q29" s="39">
        <f>IF($A29="","",IFERROR($M29*$L29,0))</f>
        <v/>
      </c>
      <c r="R29" s="40" t="n"/>
      <c r="S29" s="13" t="n"/>
      <c r="T29" s="40" t="n"/>
      <c r="U29" s="10">
        <f>IF($A29="","",IFERROR($T29-TODAY(),""))</f>
        <v/>
      </c>
      <c r="V29" s="11" t="n"/>
      <c r="W29" s="13" t="n"/>
    </row>
    <row r="30" ht="32" customHeight="1">
      <c r="A30" s="15" t="n"/>
      <c r="B30" s="15" t="n"/>
      <c r="C30" s="41" t="n"/>
      <c r="D30" s="41" t="n"/>
      <c r="E30" s="17" t="n"/>
      <c r="F30" s="17" t="n"/>
      <c r="G30" s="15" t="n"/>
      <c r="H30" s="17" t="n"/>
      <c r="I30" s="17" t="n"/>
      <c r="J30" s="17" t="n"/>
      <c r="K30" s="15" t="n"/>
      <c r="L30" s="18" t="n"/>
      <c r="M30" s="38" t="n"/>
      <c r="N30" s="18" t="n"/>
      <c r="O30" s="38">
        <f>IF($A30="","",IFERROR($M30*$N30,0))</f>
        <v/>
      </c>
      <c r="P30" s="38">
        <f>IF($A30="","",IFERROR($M30+$O30,0))</f>
        <v/>
      </c>
      <c r="Q30" s="38">
        <f>IF($A30="","",IFERROR($M30*$L30,0))</f>
        <v/>
      </c>
      <c r="R30" s="41" t="n"/>
      <c r="S30" s="17" t="n"/>
      <c r="T30" s="41" t="n"/>
      <c r="U30" s="8">
        <f>IF($A30="","",IFERROR($T30-TODAY(),""))</f>
        <v/>
      </c>
      <c r="V30" s="15" t="n"/>
      <c r="W30" s="17" t="n"/>
    </row>
    <row r="31" ht="32" customHeight="1">
      <c r="A31" s="11" t="n"/>
      <c r="B31" s="11" t="n"/>
      <c r="C31" s="40" t="n"/>
      <c r="D31" s="40" t="n"/>
      <c r="E31" s="13" t="n"/>
      <c r="F31" s="13" t="n"/>
      <c r="G31" s="11" t="n"/>
      <c r="H31" s="13" t="n"/>
      <c r="I31" s="13" t="n"/>
      <c r="J31" s="13" t="n"/>
      <c r="K31" s="11" t="n"/>
      <c r="L31" s="14" t="n"/>
      <c r="M31" s="39" t="n"/>
      <c r="N31" s="14" t="n"/>
      <c r="O31" s="39">
        <f>IF($A31="","",IFERROR($M31*$N31,0))</f>
        <v/>
      </c>
      <c r="P31" s="39">
        <f>IF($A31="","",IFERROR($M31+$O31,0))</f>
        <v/>
      </c>
      <c r="Q31" s="39">
        <f>IF($A31="","",IFERROR($M31*$L31,0))</f>
        <v/>
      </c>
      <c r="R31" s="40" t="n"/>
      <c r="S31" s="13" t="n"/>
      <c r="T31" s="40" t="n"/>
      <c r="U31" s="10">
        <f>IF($A31="","",IFERROR($T31-TODAY(),""))</f>
        <v/>
      </c>
      <c r="V31" s="11" t="n"/>
      <c r="W31" s="13" t="n"/>
    </row>
    <row r="32" ht="32" customHeight="1">
      <c r="A32" s="15" t="n"/>
      <c r="B32" s="15" t="n"/>
      <c r="C32" s="41" t="n"/>
      <c r="D32" s="41" t="n"/>
      <c r="E32" s="17" t="n"/>
      <c r="F32" s="17" t="n"/>
      <c r="G32" s="15" t="n"/>
      <c r="H32" s="17" t="n"/>
      <c r="I32" s="17" t="n"/>
      <c r="J32" s="17" t="n"/>
      <c r="K32" s="15" t="n"/>
      <c r="L32" s="18" t="n"/>
      <c r="M32" s="38" t="n"/>
      <c r="N32" s="18" t="n"/>
      <c r="O32" s="38">
        <f>IF($A32="","",IFERROR($M32*$N32,0))</f>
        <v/>
      </c>
      <c r="P32" s="38">
        <f>IF($A32="","",IFERROR($M32+$O32,0))</f>
        <v/>
      </c>
      <c r="Q32" s="38">
        <f>IF($A32="","",IFERROR($M32*$L32,0))</f>
        <v/>
      </c>
      <c r="R32" s="41" t="n"/>
      <c r="S32" s="17" t="n"/>
      <c r="T32" s="41" t="n"/>
      <c r="U32" s="8">
        <f>IF($A32="","",IFERROR($T32-TODAY(),""))</f>
        <v/>
      </c>
      <c r="V32" s="15" t="n"/>
      <c r="W32" s="17" t="n"/>
    </row>
    <row r="33" ht="32" customHeight="1">
      <c r="A33" s="11" t="n"/>
      <c r="B33" s="11" t="n"/>
      <c r="C33" s="40" t="n"/>
      <c r="D33" s="40" t="n"/>
      <c r="E33" s="13" t="n"/>
      <c r="F33" s="13" t="n"/>
      <c r="G33" s="11" t="n"/>
      <c r="H33" s="13" t="n"/>
      <c r="I33" s="13" t="n"/>
      <c r="J33" s="13" t="n"/>
      <c r="K33" s="11" t="n"/>
      <c r="L33" s="14" t="n"/>
      <c r="M33" s="39" t="n"/>
      <c r="N33" s="14" t="n"/>
      <c r="O33" s="39">
        <f>IF($A33="","",IFERROR($M33*$N33,0))</f>
        <v/>
      </c>
      <c r="P33" s="39">
        <f>IF($A33="","",IFERROR($M33+$O33,0))</f>
        <v/>
      </c>
      <c r="Q33" s="39">
        <f>IF($A33="","",IFERROR($M33*$L33,0))</f>
        <v/>
      </c>
      <c r="R33" s="40" t="n"/>
      <c r="S33" s="13" t="n"/>
      <c r="T33" s="40" t="n"/>
      <c r="U33" s="10">
        <f>IF($A33="","",IFERROR($T33-TODAY(),""))</f>
        <v/>
      </c>
      <c r="V33" s="11" t="n"/>
      <c r="W33" s="13" t="n"/>
    </row>
    <row r="34" ht="32" customHeight="1">
      <c r="A34" s="15" t="n"/>
      <c r="B34" s="15" t="n"/>
      <c r="C34" s="41" t="n"/>
      <c r="D34" s="41" t="n"/>
      <c r="E34" s="17" t="n"/>
      <c r="F34" s="17" t="n"/>
      <c r="G34" s="15" t="n"/>
      <c r="H34" s="17" t="n"/>
      <c r="I34" s="17" t="n"/>
      <c r="J34" s="17" t="n"/>
      <c r="K34" s="15" t="n"/>
      <c r="L34" s="18" t="n"/>
      <c r="M34" s="38" t="n"/>
      <c r="N34" s="18" t="n"/>
      <c r="O34" s="38">
        <f>IF($A34="","",IFERROR($M34*$N34,0))</f>
        <v/>
      </c>
      <c r="P34" s="38">
        <f>IF($A34="","",IFERROR($M34+$O34,0))</f>
        <v/>
      </c>
      <c r="Q34" s="38">
        <f>IF($A34="","",IFERROR($M34*$L34,0))</f>
        <v/>
      </c>
      <c r="R34" s="41" t="n"/>
      <c r="S34" s="17" t="n"/>
      <c r="T34" s="41" t="n"/>
      <c r="U34" s="8">
        <f>IF($A34="","",IFERROR($T34-TODAY(),""))</f>
        <v/>
      </c>
      <c r="V34" s="15" t="n"/>
      <c r="W34" s="17" t="n"/>
    </row>
    <row r="35" ht="32" customHeight="1">
      <c r="A35" s="11" t="n"/>
      <c r="B35" s="11" t="n"/>
      <c r="C35" s="40" t="n"/>
      <c r="D35" s="40" t="n"/>
      <c r="E35" s="13" t="n"/>
      <c r="F35" s="13" t="n"/>
      <c r="G35" s="11" t="n"/>
      <c r="H35" s="13" t="n"/>
      <c r="I35" s="13" t="n"/>
      <c r="J35" s="13" t="n"/>
      <c r="K35" s="11" t="n"/>
      <c r="L35" s="14" t="n"/>
      <c r="M35" s="39" t="n"/>
      <c r="N35" s="14" t="n"/>
      <c r="O35" s="39">
        <f>IF($A35="","",IFERROR($M35*$N35,0))</f>
        <v/>
      </c>
      <c r="P35" s="39">
        <f>IF($A35="","",IFERROR($M35+$O35,0))</f>
        <v/>
      </c>
      <c r="Q35" s="39">
        <f>IF($A35="","",IFERROR($M35*$L35,0))</f>
        <v/>
      </c>
      <c r="R35" s="40" t="n"/>
      <c r="S35" s="13" t="n"/>
      <c r="T35" s="40" t="n"/>
      <c r="U35" s="10">
        <f>IF($A35="","",IFERROR($T35-TODAY(),""))</f>
        <v/>
      </c>
      <c r="V35" s="11" t="n"/>
      <c r="W35" s="13" t="n"/>
    </row>
    <row r="36" ht="32" customHeight="1">
      <c r="A36" s="15" t="n"/>
      <c r="B36" s="15" t="n"/>
      <c r="C36" s="41" t="n"/>
      <c r="D36" s="41" t="n"/>
      <c r="E36" s="17" t="n"/>
      <c r="F36" s="17" t="n"/>
      <c r="G36" s="15" t="n"/>
      <c r="H36" s="17" t="n"/>
      <c r="I36" s="17" t="n"/>
      <c r="J36" s="17" t="n"/>
      <c r="K36" s="15" t="n"/>
      <c r="L36" s="18" t="n"/>
      <c r="M36" s="38" t="n"/>
      <c r="N36" s="18" t="n"/>
      <c r="O36" s="38">
        <f>IF($A36="","",IFERROR($M36*$N36,0))</f>
        <v/>
      </c>
      <c r="P36" s="38">
        <f>IF($A36="","",IFERROR($M36+$O36,0))</f>
        <v/>
      </c>
      <c r="Q36" s="38">
        <f>IF($A36="","",IFERROR($M36*$L36,0))</f>
        <v/>
      </c>
      <c r="R36" s="41" t="n"/>
      <c r="S36" s="17" t="n"/>
      <c r="T36" s="41" t="n"/>
      <c r="U36" s="8">
        <f>IF($A36="","",IFERROR($T36-TODAY(),""))</f>
        <v/>
      </c>
      <c r="V36" s="15" t="n"/>
      <c r="W36" s="17" t="n"/>
    </row>
    <row r="37" ht="32" customHeight="1">
      <c r="A37" s="11" t="n"/>
      <c r="B37" s="11" t="n"/>
      <c r="C37" s="40" t="n"/>
      <c r="D37" s="40" t="n"/>
      <c r="E37" s="13" t="n"/>
      <c r="F37" s="13" t="n"/>
      <c r="G37" s="11" t="n"/>
      <c r="H37" s="13" t="n"/>
      <c r="I37" s="13" t="n"/>
      <c r="J37" s="13" t="n"/>
      <c r="K37" s="11" t="n"/>
      <c r="L37" s="14" t="n"/>
      <c r="M37" s="39" t="n"/>
      <c r="N37" s="14" t="n"/>
      <c r="O37" s="39">
        <f>IF($A37="","",IFERROR($M37*$N37,0))</f>
        <v/>
      </c>
      <c r="P37" s="39">
        <f>IF($A37="","",IFERROR($M37+$O37,0))</f>
        <v/>
      </c>
      <c r="Q37" s="39">
        <f>IF($A37="","",IFERROR($M37*$L37,0))</f>
        <v/>
      </c>
      <c r="R37" s="40" t="n"/>
      <c r="S37" s="13" t="n"/>
      <c r="T37" s="40" t="n"/>
      <c r="U37" s="10">
        <f>IF($A37="","",IFERROR($T37-TODAY(),""))</f>
        <v/>
      </c>
      <c r="V37" s="11" t="n"/>
      <c r="W37" s="13" t="n"/>
    </row>
    <row r="38" ht="32" customHeight="1">
      <c r="A38" s="15" t="n"/>
      <c r="B38" s="15" t="n"/>
      <c r="C38" s="41" t="n"/>
      <c r="D38" s="41" t="n"/>
      <c r="E38" s="17" t="n"/>
      <c r="F38" s="17" t="n"/>
      <c r="G38" s="15" t="n"/>
      <c r="H38" s="17" t="n"/>
      <c r="I38" s="17" t="n"/>
      <c r="J38" s="17" t="n"/>
      <c r="K38" s="15" t="n"/>
      <c r="L38" s="18" t="n"/>
      <c r="M38" s="38" t="n"/>
      <c r="N38" s="18" t="n"/>
      <c r="O38" s="38">
        <f>IF($A38="","",IFERROR($M38*$N38,0))</f>
        <v/>
      </c>
      <c r="P38" s="38">
        <f>IF($A38="","",IFERROR($M38+$O38,0))</f>
        <v/>
      </c>
      <c r="Q38" s="38">
        <f>IF($A38="","",IFERROR($M38*$L38,0))</f>
        <v/>
      </c>
      <c r="R38" s="41" t="n"/>
      <c r="S38" s="17" t="n"/>
      <c r="T38" s="41" t="n"/>
      <c r="U38" s="8">
        <f>IF($A38="","",IFERROR($T38-TODAY(),""))</f>
        <v/>
      </c>
      <c r="V38" s="15" t="n"/>
      <c r="W38" s="17" t="n"/>
    </row>
    <row r="39" ht="32" customHeight="1">
      <c r="A39" s="11" t="n"/>
      <c r="B39" s="11" t="n"/>
      <c r="C39" s="40" t="n"/>
      <c r="D39" s="40" t="n"/>
      <c r="E39" s="13" t="n"/>
      <c r="F39" s="13" t="n"/>
      <c r="G39" s="11" t="n"/>
      <c r="H39" s="13" t="n"/>
      <c r="I39" s="13" t="n"/>
      <c r="J39" s="13" t="n"/>
      <c r="K39" s="11" t="n"/>
      <c r="L39" s="14" t="n"/>
      <c r="M39" s="39" t="n"/>
      <c r="N39" s="14" t="n"/>
      <c r="O39" s="39">
        <f>IF($A39="","",IFERROR($M39*$N39,0))</f>
        <v/>
      </c>
      <c r="P39" s="39">
        <f>IF($A39="","",IFERROR($M39+$O39,0))</f>
        <v/>
      </c>
      <c r="Q39" s="39">
        <f>IF($A39="","",IFERROR($M39*$L39,0))</f>
        <v/>
      </c>
      <c r="R39" s="40" t="n"/>
      <c r="S39" s="13" t="n"/>
      <c r="T39" s="40" t="n"/>
      <c r="U39" s="10">
        <f>IF($A39="","",IFERROR($T39-TODAY(),""))</f>
        <v/>
      </c>
      <c r="V39" s="11" t="n"/>
      <c r="W39" s="13" t="n"/>
    </row>
    <row r="40" ht="32" customHeight="1">
      <c r="A40" s="15" t="n"/>
      <c r="B40" s="15" t="n"/>
      <c r="C40" s="41" t="n"/>
      <c r="D40" s="41" t="n"/>
      <c r="E40" s="17" t="n"/>
      <c r="F40" s="17" t="n"/>
      <c r="G40" s="15" t="n"/>
      <c r="H40" s="17" t="n"/>
      <c r="I40" s="17" t="n"/>
      <c r="J40" s="17" t="n"/>
      <c r="K40" s="15" t="n"/>
      <c r="L40" s="18" t="n"/>
      <c r="M40" s="38" t="n"/>
      <c r="N40" s="18" t="n"/>
      <c r="O40" s="38">
        <f>IF($A40="","",IFERROR($M40*$N40,0))</f>
        <v/>
      </c>
      <c r="P40" s="38">
        <f>IF($A40="","",IFERROR($M40+$O40,0))</f>
        <v/>
      </c>
      <c r="Q40" s="38">
        <f>IF($A40="","",IFERROR($M40*$L40,0))</f>
        <v/>
      </c>
      <c r="R40" s="41" t="n"/>
      <c r="S40" s="17" t="n"/>
      <c r="T40" s="41" t="n"/>
      <c r="U40" s="8">
        <f>IF($A40="","",IFERROR($T40-TODAY(),""))</f>
        <v/>
      </c>
      <c r="V40" s="15" t="n"/>
      <c r="W40" s="17" t="n"/>
    </row>
    <row r="41" ht="32" customHeight="1">
      <c r="A41" s="11" t="n"/>
      <c r="B41" s="11" t="n"/>
      <c r="C41" s="40" t="n"/>
      <c r="D41" s="40" t="n"/>
      <c r="E41" s="13" t="n"/>
      <c r="F41" s="13" t="n"/>
      <c r="G41" s="11" t="n"/>
      <c r="H41" s="13" t="n"/>
      <c r="I41" s="13" t="n"/>
      <c r="J41" s="13" t="n"/>
      <c r="K41" s="11" t="n"/>
      <c r="L41" s="14" t="n"/>
      <c r="M41" s="39" t="n"/>
      <c r="N41" s="14" t="n"/>
      <c r="O41" s="39">
        <f>IF($A41="","",IFERROR($M41*$N41,0))</f>
        <v/>
      </c>
      <c r="P41" s="39">
        <f>IF($A41="","",IFERROR($M41+$O41,0))</f>
        <v/>
      </c>
      <c r="Q41" s="39">
        <f>IF($A41="","",IFERROR($M41*$L41,0))</f>
        <v/>
      </c>
      <c r="R41" s="40" t="n"/>
      <c r="S41" s="13" t="n"/>
      <c r="T41" s="40" t="n"/>
      <c r="U41" s="10">
        <f>IF($A41="","",IFERROR($T41-TODAY(),""))</f>
        <v/>
      </c>
      <c r="V41" s="11" t="n"/>
      <c r="W41" s="13" t="n"/>
    </row>
    <row r="42" ht="32" customHeight="1">
      <c r="A42" s="15" t="n"/>
      <c r="B42" s="15" t="n"/>
      <c r="C42" s="41" t="n"/>
      <c r="D42" s="41" t="n"/>
      <c r="E42" s="17" t="n"/>
      <c r="F42" s="17" t="n"/>
      <c r="G42" s="15" t="n"/>
      <c r="H42" s="17" t="n"/>
      <c r="I42" s="17" t="n"/>
      <c r="J42" s="17" t="n"/>
      <c r="K42" s="15" t="n"/>
      <c r="L42" s="18" t="n"/>
      <c r="M42" s="38" t="n"/>
      <c r="N42" s="18" t="n"/>
      <c r="O42" s="38">
        <f>IF($A42="","",IFERROR($M42*$N42,0))</f>
        <v/>
      </c>
      <c r="P42" s="38">
        <f>IF($A42="","",IFERROR($M42+$O42,0))</f>
        <v/>
      </c>
      <c r="Q42" s="38">
        <f>IF($A42="","",IFERROR($M42*$L42,0))</f>
        <v/>
      </c>
      <c r="R42" s="41" t="n"/>
      <c r="S42" s="17" t="n"/>
      <c r="T42" s="41" t="n"/>
      <c r="U42" s="8">
        <f>IF($A42="","",IFERROR($T42-TODAY(),""))</f>
        <v/>
      </c>
      <c r="V42" s="15" t="n"/>
      <c r="W42" s="17" t="n"/>
    </row>
    <row r="43" ht="32" customHeight="1">
      <c r="A43" s="11" t="n"/>
      <c r="B43" s="11" t="n"/>
      <c r="C43" s="40" t="n"/>
      <c r="D43" s="40" t="n"/>
      <c r="E43" s="13" t="n"/>
      <c r="F43" s="13" t="n"/>
      <c r="G43" s="11" t="n"/>
      <c r="H43" s="13" t="n"/>
      <c r="I43" s="13" t="n"/>
      <c r="J43" s="13" t="n"/>
      <c r="K43" s="11" t="n"/>
      <c r="L43" s="14" t="n"/>
      <c r="M43" s="39" t="n"/>
      <c r="N43" s="14" t="n"/>
      <c r="O43" s="39">
        <f>IF($A43="","",IFERROR($M43*$N43,0))</f>
        <v/>
      </c>
      <c r="P43" s="39">
        <f>IF($A43="","",IFERROR($M43+$O43,0))</f>
        <v/>
      </c>
      <c r="Q43" s="39">
        <f>IF($A43="","",IFERROR($M43*$L43,0))</f>
        <v/>
      </c>
      <c r="R43" s="40" t="n"/>
      <c r="S43" s="13" t="n"/>
      <c r="T43" s="40" t="n"/>
      <c r="U43" s="10">
        <f>IF($A43="","",IFERROR($T43-TODAY(),""))</f>
        <v/>
      </c>
      <c r="V43" s="11" t="n"/>
      <c r="W43" s="13" t="n"/>
    </row>
    <row r="44" ht="32" customHeight="1">
      <c r="A44" s="15" t="n"/>
      <c r="B44" s="15" t="n"/>
      <c r="C44" s="41" t="n"/>
      <c r="D44" s="41" t="n"/>
      <c r="E44" s="17" t="n"/>
      <c r="F44" s="17" t="n"/>
      <c r="G44" s="15" t="n"/>
      <c r="H44" s="17" t="n"/>
      <c r="I44" s="17" t="n"/>
      <c r="J44" s="17" t="n"/>
      <c r="K44" s="15" t="n"/>
      <c r="L44" s="18" t="n"/>
      <c r="M44" s="38" t="n"/>
      <c r="N44" s="18" t="n"/>
      <c r="O44" s="38">
        <f>IF($A44="","",IFERROR($M44*$N44,0))</f>
        <v/>
      </c>
      <c r="P44" s="38">
        <f>IF($A44="","",IFERROR($M44+$O44,0))</f>
        <v/>
      </c>
      <c r="Q44" s="38">
        <f>IF($A44="","",IFERROR($M44*$L44,0))</f>
        <v/>
      </c>
      <c r="R44" s="41" t="n"/>
      <c r="S44" s="17" t="n"/>
      <c r="T44" s="41" t="n"/>
      <c r="U44" s="8">
        <f>IF($A44="","",IFERROR($T44-TODAY(),""))</f>
        <v/>
      </c>
      <c r="V44" s="15" t="n"/>
      <c r="W44" s="17" t="n"/>
    </row>
    <row r="45" ht="32" customHeight="1">
      <c r="A45" s="11" t="n"/>
      <c r="B45" s="11" t="n"/>
      <c r="C45" s="40" t="n"/>
      <c r="D45" s="40" t="n"/>
      <c r="E45" s="13" t="n"/>
      <c r="F45" s="13" t="n"/>
      <c r="G45" s="11" t="n"/>
      <c r="H45" s="13" t="n"/>
      <c r="I45" s="13" t="n"/>
      <c r="J45" s="13" t="n"/>
      <c r="K45" s="11" t="n"/>
      <c r="L45" s="14" t="n"/>
      <c r="M45" s="39" t="n"/>
      <c r="N45" s="14" t="n"/>
      <c r="O45" s="39">
        <f>IF($A45="","",IFERROR($M45*$N45,0))</f>
        <v/>
      </c>
      <c r="P45" s="39">
        <f>IF($A45="","",IFERROR($M45+$O45,0))</f>
        <v/>
      </c>
      <c r="Q45" s="39">
        <f>IF($A45="","",IFERROR($M45*$L45,0))</f>
        <v/>
      </c>
      <c r="R45" s="40" t="n"/>
      <c r="S45" s="13" t="n"/>
      <c r="T45" s="40" t="n"/>
      <c r="U45" s="10">
        <f>IF($A45="","",IFERROR($T45-TODAY(),""))</f>
        <v/>
      </c>
      <c r="V45" s="11" t="n"/>
      <c r="W45" s="13" t="n"/>
    </row>
    <row r="46" ht="32" customHeight="1">
      <c r="A46" s="15" t="n"/>
      <c r="B46" s="15" t="n"/>
      <c r="C46" s="41" t="n"/>
      <c r="D46" s="41" t="n"/>
      <c r="E46" s="17" t="n"/>
      <c r="F46" s="17" t="n"/>
      <c r="G46" s="15" t="n"/>
      <c r="H46" s="17" t="n"/>
      <c r="I46" s="17" t="n"/>
      <c r="J46" s="17" t="n"/>
      <c r="K46" s="15" t="n"/>
      <c r="L46" s="18" t="n"/>
      <c r="M46" s="38" t="n"/>
      <c r="N46" s="18" t="n"/>
      <c r="O46" s="38">
        <f>IF($A46="","",IFERROR($M46*$N46,0))</f>
        <v/>
      </c>
      <c r="P46" s="38">
        <f>IF($A46="","",IFERROR($M46+$O46,0))</f>
        <v/>
      </c>
      <c r="Q46" s="38">
        <f>IF($A46="","",IFERROR($M46*$L46,0))</f>
        <v/>
      </c>
      <c r="R46" s="41" t="n"/>
      <c r="S46" s="17" t="n"/>
      <c r="T46" s="41" t="n"/>
      <c r="U46" s="8">
        <f>IF($A46="","",IFERROR($T46-TODAY(),""))</f>
        <v/>
      </c>
      <c r="V46" s="15" t="n"/>
      <c r="W46" s="17" t="n"/>
    </row>
    <row r="47" ht="32" customHeight="1">
      <c r="A47" s="11" t="n"/>
      <c r="B47" s="11" t="n"/>
      <c r="C47" s="40" t="n"/>
      <c r="D47" s="40" t="n"/>
      <c r="E47" s="13" t="n"/>
      <c r="F47" s="13" t="n"/>
      <c r="G47" s="11" t="n"/>
      <c r="H47" s="13" t="n"/>
      <c r="I47" s="13" t="n"/>
      <c r="J47" s="13" t="n"/>
      <c r="K47" s="11" t="n"/>
      <c r="L47" s="14" t="n"/>
      <c r="M47" s="39" t="n"/>
      <c r="N47" s="14" t="n"/>
      <c r="O47" s="39">
        <f>IF($A47="","",IFERROR($M47*$N47,0))</f>
        <v/>
      </c>
      <c r="P47" s="39">
        <f>IF($A47="","",IFERROR($M47+$O47,0))</f>
        <v/>
      </c>
      <c r="Q47" s="39">
        <f>IF($A47="","",IFERROR($M47*$L47,0))</f>
        <v/>
      </c>
      <c r="R47" s="40" t="n"/>
      <c r="S47" s="13" t="n"/>
      <c r="T47" s="40" t="n"/>
      <c r="U47" s="10">
        <f>IF($A47="","",IFERROR($T47-TODAY(),""))</f>
        <v/>
      </c>
      <c r="V47" s="11" t="n"/>
      <c r="W47" s="13" t="n"/>
    </row>
    <row r="48" ht="32" customHeight="1">
      <c r="A48" s="15" t="n"/>
      <c r="B48" s="15" t="n"/>
      <c r="C48" s="41" t="n"/>
      <c r="D48" s="41" t="n"/>
      <c r="E48" s="17" t="n"/>
      <c r="F48" s="17" t="n"/>
      <c r="G48" s="15" t="n"/>
      <c r="H48" s="17" t="n"/>
      <c r="I48" s="17" t="n"/>
      <c r="J48" s="17" t="n"/>
      <c r="K48" s="15" t="n"/>
      <c r="L48" s="18" t="n"/>
      <c r="M48" s="38" t="n"/>
      <c r="N48" s="18" t="n"/>
      <c r="O48" s="38">
        <f>IF($A48="","",IFERROR($M48*$N48,0))</f>
        <v/>
      </c>
      <c r="P48" s="38">
        <f>IF($A48="","",IFERROR($M48+$O48,0))</f>
        <v/>
      </c>
      <c r="Q48" s="38">
        <f>IF($A48="","",IFERROR($M48*$L48,0))</f>
        <v/>
      </c>
      <c r="R48" s="41" t="n"/>
      <c r="S48" s="17" t="n"/>
      <c r="T48" s="41" t="n"/>
      <c r="U48" s="8">
        <f>IF($A48="","",IFERROR($T48-TODAY(),""))</f>
        <v/>
      </c>
      <c r="V48" s="15" t="n"/>
      <c r="W48" s="17" t="n"/>
    </row>
    <row r="49" ht="32" customHeight="1">
      <c r="A49" s="11" t="n"/>
      <c r="B49" s="11" t="n"/>
      <c r="C49" s="40" t="n"/>
      <c r="D49" s="40" t="n"/>
      <c r="E49" s="13" t="n"/>
      <c r="F49" s="13" t="n"/>
      <c r="G49" s="11" t="n"/>
      <c r="H49" s="13" t="n"/>
      <c r="I49" s="13" t="n"/>
      <c r="J49" s="13" t="n"/>
      <c r="K49" s="11" t="n"/>
      <c r="L49" s="14" t="n"/>
      <c r="M49" s="39" t="n"/>
      <c r="N49" s="14" t="n"/>
      <c r="O49" s="39">
        <f>IF($A49="","",IFERROR($M49*$N49,0))</f>
        <v/>
      </c>
      <c r="P49" s="39">
        <f>IF($A49="","",IFERROR($M49+$O49,0))</f>
        <v/>
      </c>
      <c r="Q49" s="39">
        <f>IF($A49="","",IFERROR($M49*$L49,0))</f>
        <v/>
      </c>
      <c r="R49" s="40" t="n"/>
      <c r="S49" s="13" t="n"/>
      <c r="T49" s="40" t="n"/>
      <c r="U49" s="10">
        <f>IF($A49="","",IFERROR($T49-TODAY(),""))</f>
        <v/>
      </c>
      <c r="V49" s="11" t="n"/>
      <c r="W49" s="13" t="n"/>
    </row>
    <row r="50" ht="32" customHeight="1">
      <c r="A50" s="15" t="n"/>
      <c r="B50" s="15" t="n"/>
      <c r="C50" s="41" t="n"/>
      <c r="D50" s="41" t="n"/>
      <c r="E50" s="17" t="n"/>
      <c r="F50" s="17" t="n"/>
      <c r="G50" s="15" t="n"/>
      <c r="H50" s="17" t="n"/>
      <c r="I50" s="17" t="n"/>
      <c r="J50" s="17" t="n"/>
      <c r="K50" s="15" t="n"/>
      <c r="L50" s="18" t="n"/>
      <c r="M50" s="38" t="n"/>
      <c r="N50" s="18" t="n"/>
      <c r="O50" s="38">
        <f>IF($A50="","",IFERROR($M50*$N50,0))</f>
        <v/>
      </c>
      <c r="P50" s="38">
        <f>IF($A50="","",IFERROR($M50+$O50,0))</f>
        <v/>
      </c>
      <c r="Q50" s="38">
        <f>IF($A50="","",IFERROR($M50*$L50,0))</f>
        <v/>
      </c>
      <c r="R50" s="41" t="n"/>
      <c r="S50" s="17" t="n"/>
      <c r="T50" s="41" t="n"/>
      <c r="U50" s="8">
        <f>IF($A50="","",IFERROR($T50-TODAY(),""))</f>
        <v/>
      </c>
      <c r="V50" s="15" t="n"/>
      <c r="W50" s="17" t="n"/>
    </row>
    <row r="51" ht="32" customHeight="1">
      <c r="A51" s="11" t="n"/>
      <c r="B51" s="11" t="n"/>
      <c r="C51" s="40" t="n"/>
      <c r="D51" s="40" t="n"/>
      <c r="E51" s="13" t="n"/>
      <c r="F51" s="13" t="n"/>
      <c r="G51" s="11" t="n"/>
      <c r="H51" s="13" t="n"/>
      <c r="I51" s="13" t="n"/>
      <c r="J51" s="13" t="n"/>
      <c r="K51" s="11" t="n"/>
      <c r="L51" s="14" t="n"/>
      <c r="M51" s="39" t="n"/>
      <c r="N51" s="14" t="n"/>
      <c r="O51" s="39">
        <f>IF($A51="","",IFERROR($M51*$N51,0))</f>
        <v/>
      </c>
      <c r="P51" s="39">
        <f>IF($A51="","",IFERROR($M51+$O51,0))</f>
        <v/>
      </c>
      <c r="Q51" s="39">
        <f>IF($A51="","",IFERROR($M51*$L51,0))</f>
        <v/>
      </c>
      <c r="R51" s="40" t="n"/>
      <c r="S51" s="13" t="n"/>
      <c r="T51" s="40" t="n"/>
      <c r="U51" s="10">
        <f>IF($A51="","",IFERROR($T51-TODAY(),""))</f>
        <v/>
      </c>
      <c r="V51" s="11" t="n"/>
      <c r="W51" s="13" t="n"/>
    </row>
    <row r="52" ht="32" customHeight="1">
      <c r="A52" s="15" t="n"/>
      <c r="B52" s="15" t="n"/>
      <c r="C52" s="41" t="n"/>
      <c r="D52" s="41" t="n"/>
      <c r="E52" s="17" t="n"/>
      <c r="F52" s="17" t="n"/>
      <c r="G52" s="15" t="n"/>
      <c r="H52" s="17" t="n"/>
      <c r="I52" s="17" t="n"/>
      <c r="J52" s="17" t="n"/>
      <c r="K52" s="15" t="n"/>
      <c r="L52" s="18" t="n"/>
      <c r="M52" s="38" t="n"/>
      <c r="N52" s="18" t="n"/>
      <c r="O52" s="38">
        <f>IF($A52="","",IFERROR($M52*$N52,0))</f>
        <v/>
      </c>
      <c r="P52" s="38">
        <f>IF($A52="","",IFERROR($M52+$O52,0))</f>
        <v/>
      </c>
      <c r="Q52" s="38">
        <f>IF($A52="","",IFERROR($M52*$L52,0))</f>
        <v/>
      </c>
      <c r="R52" s="41" t="n"/>
      <c r="S52" s="17" t="n"/>
      <c r="T52" s="41" t="n"/>
      <c r="U52" s="8">
        <f>IF($A52="","",IFERROR($T52-TODAY(),""))</f>
        <v/>
      </c>
      <c r="V52" s="15" t="n"/>
      <c r="W52" s="17" t="n"/>
    </row>
    <row r="53" ht="32" customHeight="1">
      <c r="A53" s="11" t="n"/>
      <c r="B53" s="11" t="n"/>
      <c r="C53" s="40" t="n"/>
      <c r="D53" s="40" t="n"/>
      <c r="E53" s="13" t="n"/>
      <c r="F53" s="13" t="n"/>
      <c r="G53" s="11" t="n"/>
      <c r="H53" s="13" t="n"/>
      <c r="I53" s="13" t="n"/>
      <c r="J53" s="13" t="n"/>
      <c r="K53" s="11" t="n"/>
      <c r="L53" s="14" t="n"/>
      <c r="M53" s="39" t="n"/>
      <c r="N53" s="14" t="n"/>
      <c r="O53" s="39">
        <f>IF($A53="","",IFERROR($M53*$N53,0))</f>
        <v/>
      </c>
      <c r="P53" s="39">
        <f>IF($A53="","",IFERROR($M53+$O53,0))</f>
        <v/>
      </c>
      <c r="Q53" s="39">
        <f>IF($A53="","",IFERROR($M53*$L53,0))</f>
        <v/>
      </c>
      <c r="R53" s="40" t="n"/>
      <c r="S53" s="13" t="n"/>
      <c r="T53" s="40" t="n"/>
      <c r="U53" s="10">
        <f>IF($A53="","",IFERROR($T53-TODAY(),""))</f>
        <v/>
      </c>
      <c r="V53" s="11" t="n"/>
      <c r="W53" s="13" t="n"/>
    </row>
    <row r="54" ht="32" customHeight="1">
      <c r="A54" s="15" t="n"/>
      <c r="B54" s="15" t="n"/>
      <c r="C54" s="41" t="n"/>
      <c r="D54" s="41" t="n"/>
      <c r="E54" s="17" t="n"/>
      <c r="F54" s="17" t="n"/>
      <c r="G54" s="15" t="n"/>
      <c r="H54" s="17" t="n"/>
      <c r="I54" s="17" t="n"/>
      <c r="J54" s="17" t="n"/>
      <c r="K54" s="15" t="n"/>
      <c r="L54" s="18" t="n"/>
      <c r="M54" s="38" t="n"/>
      <c r="N54" s="18" t="n"/>
      <c r="O54" s="38">
        <f>IF($A54="","",IFERROR($M54*$N54,0))</f>
        <v/>
      </c>
      <c r="P54" s="38">
        <f>IF($A54="","",IFERROR($M54+$O54,0))</f>
        <v/>
      </c>
      <c r="Q54" s="38">
        <f>IF($A54="","",IFERROR($M54*$L54,0))</f>
        <v/>
      </c>
      <c r="R54" s="41" t="n"/>
      <c r="S54" s="17" t="n"/>
      <c r="T54" s="41" t="n"/>
      <c r="U54" s="8">
        <f>IF($A54="","",IFERROR($T54-TODAY(),""))</f>
        <v/>
      </c>
      <c r="V54" s="15" t="n"/>
      <c r="W54" s="17" t="n"/>
    </row>
    <row r="55" ht="32" customHeight="1">
      <c r="A55" s="11" t="n"/>
      <c r="B55" s="11" t="n"/>
      <c r="C55" s="40" t="n"/>
      <c r="D55" s="40" t="n"/>
      <c r="E55" s="13" t="n"/>
      <c r="F55" s="13" t="n"/>
      <c r="G55" s="11" t="n"/>
      <c r="H55" s="13" t="n"/>
      <c r="I55" s="13" t="n"/>
      <c r="J55" s="13" t="n"/>
      <c r="K55" s="11" t="n"/>
      <c r="L55" s="14" t="n"/>
      <c r="M55" s="39" t="n"/>
      <c r="N55" s="14" t="n"/>
      <c r="O55" s="39">
        <f>IF($A55="","",IFERROR($M55*$N55,0))</f>
        <v/>
      </c>
      <c r="P55" s="39">
        <f>IF($A55="","",IFERROR($M55+$O55,0))</f>
        <v/>
      </c>
      <c r="Q55" s="39">
        <f>IF($A55="","",IFERROR($M55*$L55,0))</f>
        <v/>
      </c>
      <c r="R55" s="40" t="n"/>
      <c r="S55" s="13" t="n"/>
      <c r="T55" s="40" t="n"/>
      <c r="U55" s="10">
        <f>IF($A55="","",IFERROR($T55-TODAY(),""))</f>
        <v/>
      </c>
      <c r="V55" s="11" t="n"/>
      <c r="W55" s="13" t="n"/>
    </row>
    <row r="56" ht="32" customHeight="1">
      <c r="A56" s="15" t="n"/>
      <c r="B56" s="15" t="n"/>
      <c r="C56" s="41" t="n"/>
      <c r="D56" s="41" t="n"/>
      <c r="E56" s="17" t="n"/>
      <c r="F56" s="17" t="n"/>
      <c r="G56" s="15" t="n"/>
      <c r="H56" s="17" t="n"/>
      <c r="I56" s="17" t="n"/>
      <c r="J56" s="17" t="n"/>
      <c r="K56" s="15" t="n"/>
      <c r="L56" s="18" t="n"/>
      <c r="M56" s="38" t="n"/>
      <c r="N56" s="18" t="n"/>
      <c r="O56" s="38">
        <f>IF($A56="","",IFERROR($M56*$N56,0))</f>
        <v/>
      </c>
      <c r="P56" s="38">
        <f>IF($A56="","",IFERROR($M56+$O56,0))</f>
        <v/>
      </c>
      <c r="Q56" s="38">
        <f>IF($A56="","",IFERROR($M56*$L56,0))</f>
        <v/>
      </c>
      <c r="R56" s="41" t="n"/>
      <c r="S56" s="17" t="n"/>
      <c r="T56" s="41" t="n"/>
      <c r="U56" s="8">
        <f>IF($A56="","",IFERROR($T56-TODAY(),""))</f>
        <v/>
      </c>
      <c r="V56" s="15" t="n"/>
      <c r="W56" s="17" t="n"/>
    </row>
    <row r="57" ht="32" customHeight="1">
      <c r="A57" s="11" t="n"/>
      <c r="B57" s="11" t="n"/>
      <c r="C57" s="40" t="n"/>
      <c r="D57" s="40" t="n"/>
      <c r="E57" s="13" t="n"/>
      <c r="F57" s="13" t="n"/>
      <c r="G57" s="11" t="n"/>
      <c r="H57" s="13" t="n"/>
      <c r="I57" s="13" t="n"/>
      <c r="J57" s="13" t="n"/>
      <c r="K57" s="11" t="n"/>
      <c r="L57" s="14" t="n"/>
      <c r="M57" s="39" t="n"/>
      <c r="N57" s="14" t="n"/>
      <c r="O57" s="39">
        <f>IF($A57="","",IFERROR($M57*$N57,0))</f>
        <v/>
      </c>
      <c r="P57" s="39">
        <f>IF($A57="","",IFERROR($M57+$O57,0))</f>
        <v/>
      </c>
      <c r="Q57" s="39">
        <f>IF($A57="","",IFERROR($M57*$L57,0))</f>
        <v/>
      </c>
      <c r="R57" s="40" t="n"/>
      <c r="S57" s="13" t="n"/>
      <c r="T57" s="40" t="n"/>
      <c r="U57" s="10">
        <f>IF($A57="","",IFERROR($T57-TODAY(),""))</f>
        <v/>
      </c>
      <c r="V57" s="11" t="n"/>
      <c r="W57" s="13" t="n"/>
    </row>
    <row r="58" ht="32" customHeight="1">
      <c r="A58" s="15" t="n"/>
      <c r="B58" s="15" t="n"/>
      <c r="C58" s="41" t="n"/>
      <c r="D58" s="41" t="n"/>
      <c r="E58" s="17" t="n"/>
      <c r="F58" s="17" t="n"/>
      <c r="G58" s="15" t="n"/>
      <c r="H58" s="17" t="n"/>
      <c r="I58" s="17" t="n"/>
      <c r="J58" s="17" t="n"/>
      <c r="K58" s="15" t="n"/>
      <c r="L58" s="18" t="n"/>
      <c r="M58" s="38" t="n"/>
      <c r="N58" s="18" t="n"/>
      <c r="O58" s="38">
        <f>IF($A58="","",IFERROR($M58*$N58,0))</f>
        <v/>
      </c>
      <c r="P58" s="38">
        <f>IF($A58="","",IFERROR($M58+$O58,0))</f>
        <v/>
      </c>
      <c r="Q58" s="38">
        <f>IF($A58="","",IFERROR($M58*$L58,0))</f>
        <v/>
      </c>
      <c r="R58" s="41" t="n"/>
      <c r="S58" s="17" t="n"/>
      <c r="T58" s="41" t="n"/>
      <c r="U58" s="8">
        <f>IF($A58="","",IFERROR($T58-TODAY(),""))</f>
        <v/>
      </c>
      <c r="V58" s="15" t="n"/>
      <c r="W58" s="17" t="n"/>
    </row>
    <row r="59" ht="32" customHeight="1">
      <c r="A59" s="11" t="n"/>
      <c r="B59" s="11" t="n"/>
      <c r="C59" s="40" t="n"/>
      <c r="D59" s="40" t="n"/>
      <c r="E59" s="13" t="n"/>
      <c r="F59" s="13" t="n"/>
      <c r="G59" s="11" t="n"/>
      <c r="H59" s="13" t="n"/>
      <c r="I59" s="13" t="n"/>
      <c r="J59" s="13" t="n"/>
      <c r="K59" s="11" t="n"/>
      <c r="L59" s="14" t="n"/>
      <c r="M59" s="39" t="n"/>
      <c r="N59" s="14" t="n"/>
      <c r="O59" s="39">
        <f>IF($A59="","",IFERROR($M59*$N59,0))</f>
        <v/>
      </c>
      <c r="P59" s="39">
        <f>IF($A59="","",IFERROR($M59+$O59,0))</f>
        <v/>
      </c>
      <c r="Q59" s="39">
        <f>IF($A59="","",IFERROR($M59*$L59,0))</f>
        <v/>
      </c>
      <c r="R59" s="40" t="n"/>
      <c r="S59" s="13" t="n"/>
      <c r="T59" s="40" t="n"/>
      <c r="U59" s="10">
        <f>IF($A59="","",IFERROR($T59-TODAY(),""))</f>
        <v/>
      </c>
      <c r="V59" s="11" t="n"/>
      <c r="W59" s="13" t="n"/>
    </row>
    <row r="60" ht="32" customHeight="1">
      <c r="A60" s="15" t="n"/>
      <c r="B60" s="15" t="n"/>
      <c r="C60" s="41" t="n"/>
      <c r="D60" s="41" t="n"/>
      <c r="E60" s="17" t="n"/>
      <c r="F60" s="17" t="n"/>
      <c r="G60" s="15" t="n"/>
      <c r="H60" s="17" t="n"/>
      <c r="I60" s="17" t="n"/>
      <c r="J60" s="17" t="n"/>
      <c r="K60" s="15" t="n"/>
      <c r="L60" s="18" t="n"/>
      <c r="M60" s="38" t="n"/>
      <c r="N60" s="18" t="n"/>
      <c r="O60" s="38">
        <f>IF($A60="","",IFERROR($M60*$N60,0))</f>
        <v/>
      </c>
      <c r="P60" s="38">
        <f>IF($A60="","",IFERROR($M60+$O60,0))</f>
        <v/>
      </c>
      <c r="Q60" s="38">
        <f>IF($A60="","",IFERROR($M60*$L60,0))</f>
        <v/>
      </c>
      <c r="R60" s="41" t="n"/>
      <c r="S60" s="17" t="n"/>
      <c r="T60" s="41" t="n"/>
      <c r="U60" s="8">
        <f>IF($A60="","",IFERROR($T60-TODAY(),""))</f>
        <v/>
      </c>
      <c r="V60" s="15" t="n"/>
      <c r="W60" s="17" t="n"/>
    </row>
    <row r="61" ht="32" customHeight="1">
      <c r="A61" s="11" t="n"/>
      <c r="B61" s="11" t="n"/>
      <c r="C61" s="40" t="n"/>
      <c r="D61" s="40" t="n"/>
      <c r="E61" s="13" t="n"/>
      <c r="F61" s="13" t="n"/>
      <c r="G61" s="11" t="n"/>
      <c r="H61" s="13" t="n"/>
      <c r="I61" s="13" t="n"/>
      <c r="J61" s="13" t="n"/>
      <c r="K61" s="11" t="n"/>
      <c r="L61" s="14" t="n"/>
      <c r="M61" s="39" t="n"/>
      <c r="N61" s="14" t="n"/>
      <c r="O61" s="39">
        <f>IF($A61="","",IFERROR($M61*$N61,0))</f>
        <v/>
      </c>
      <c r="P61" s="39">
        <f>IF($A61="","",IFERROR($M61+$O61,0))</f>
        <v/>
      </c>
      <c r="Q61" s="39">
        <f>IF($A61="","",IFERROR($M61*$L61,0))</f>
        <v/>
      </c>
      <c r="R61" s="40" t="n"/>
      <c r="S61" s="13" t="n"/>
      <c r="T61" s="40" t="n"/>
      <c r="U61" s="10">
        <f>IF($A61="","",IFERROR($T61-TODAY(),""))</f>
        <v/>
      </c>
      <c r="V61" s="11" t="n"/>
      <c r="W61" s="13" t="n"/>
    </row>
    <row r="62" ht="32" customHeight="1">
      <c r="A62" s="15" t="n"/>
      <c r="B62" s="15" t="n"/>
      <c r="C62" s="41" t="n"/>
      <c r="D62" s="41" t="n"/>
      <c r="E62" s="17" t="n"/>
      <c r="F62" s="17" t="n"/>
      <c r="G62" s="15" t="n"/>
      <c r="H62" s="17" t="n"/>
      <c r="I62" s="17" t="n"/>
      <c r="J62" s="17" t="n"/>
      <c r="K62" s="15" t="n"/>
      <c r="L62" s="18" t="n"/>
      <c r="M62" s="38" t="n"/>
      <c r="N62" s="18" t="n"/>
      <c r="O62" s="38">
        <f>IF($A62="","",IFERROR($M62*$N62,0))</f>
        <v/>
      </c>
      <c r="P62" s="38">
        <f>IF($A62="","",IFERROR($M62+$O62,0))</f>
        <v/>
      </c>
      <c r="Q62" s="38">
        <f>IF($A62="","",IFERROR($M62*$L62,0))</f>
        <v/>
      </c>
      <c r="R62" s="41" t="n"/>
      <c r="S62" s="17" t="n"/>
      <c r="T62" s="41" t="n"/>
      <c r="U62" s="8">
        <f>IF($A62="","",IFERROR($T62-TODAY(),""))</f>
        <v/>
      </c>
      <c r="V62" s="15" t="n"/>
      <c r="W62" s="17" t="n"/>
    </row>
    <row r="63" ht="32" customHeight="1">
      <c r="A63" s="11" t="n"/>
      <c r="B63" s="11" t="n"/>
      <c r="C63" s="40" t="n"/>
      <c r="D63" s="40" t="n"/>
      <c r="E63" s="13" t="n"/>
      <c r="F63" s="13" t="n"/>
      <c r="G63" s="11" t="n"/>
      <c r="H63" s="13" t="n"/>
      <c r="I63" s="13" t="n"/>
      <c r="J63" s="13" t="n"/>
      <c r="K63" s="11" t="n"/>
      <c r="L63" s="14" t="n"/>
      <c r="M63" s="39" t="n"/>
      <c r="N63" s="14" t="n"/>
      <c r="O63" s="39">
        <f>IF($A63="","",IFERROR($M63*$N63,0))</f>
        <v/>
      </c>
      <c r="P63" s="39">
        <f>IF($A63="","",IFERROR($M63+$O63,0))</f>
        <v/>
      </c>
      <c r="Q63" s="39">
        <f>IF($A63="","",IFERROR($M63*$L63,0))</f>
        <v/>
      </c>
      <c r="R63" s="40" t="n"/>
      <c r="S63" s="13" t="n"/>
      <c r="T63" s="40" t="n"/>
      <c r="U63" s="10">
        <f>IF($A63="","",IFERROR($T63-TODAY(),""))</f>
        <v/>
      </c>
      <c r="V63" s="11" t="n"/>
      <c r="W63" s="13" t="n"/>
    </row>
    <row r="64" ht="32" customHeight="1">
      <c r="A64" s="15" t="n"/>
      <c r="B64" s="15" t="n"/>
      <c r="C64" s="41" t="n"/>
      <c r="D64" s="41" t="n"/>
      <c r="E64" s="17" t="n"/>
      <c r="F64" s="17" t="n"/>
      <c r="G64" s="15" t="n"/>
      <c r="H64" s="17" t="n"/>
      <c r="I64" s="17" t="n"/>
      <c r="J64" s="17" t="n"/>
      <c r="K64" s="15" t="n"/>
      <c r="L64" s="18" t="n"/>
      <c r="M64" s="38" t="n"/>
      <c r="N64" s="18" t="n"/>
      <c r="O64" s="38">
        <f>IF($A64="","",IFERROR($M64*$N64,0))</f>
        <v/>
      </c>
      <c r="P64" s="38">
        <f>IF($A64="","",IFERROR($M64+$O64,0))</f>
        <v/>
      </c>
      <c r="Q64" s="38">
        <f>IF($A64="","",IFERROR($M64*$L64,0))</f>
        <v/>
      </c>
      <c r="R64" s="41" t="n"/>
      <c r="S64" s="17" t="n"/>
      <c r="T64" s="41" t="n"/>
      <c r="U64" s="8">
        <f>IF($A64="","",IFERROR($T64-TODAY(),""))</f>
        <v/>
      </c>
      <c r="V64" s="15" t="n"/>
      <c r="W64" s="17" t="n"/>
    </row>
    <row r="65" ht="32" customHeight="1">
      <c r="A65" s="11" t="n"/>
      <c r="B65" s="11" t="n"/>
      <c r="C65" s="40" t="n"/>
      <c r="D65" s="40" t="n"/>
      <c r="E65" s="13" t="n"/>
      <c r="F65" s="13" t="n"/>
      <c r="G65" s="11" t="n"/>
      <c r="H65" s="13" t="n"/>
      <c r="I65" s="13" t="n"/>
      <c r="J65" s="13" t="n"/>
      <c r="K65" s="11" t="n"/>
      <c r="L65" s="14" t="n"/>
      <c r="M65" s="39" t="n"/>
      <c r="N65" s="14" t="n"/>
      <c r="O65" s="39">
        <f>IF($A65="","",IFERROR($M65*$N65,0))</f>
        <v/>
      </c>
      <c r="P65" s="39">
        <f>IF($A65="","",IFERROR($M65+$O65,0))</f>
        <v/>
      </c>
      <c r="Q65" s="39">
        <f>IF($A65="","",IFERROR($M65*$L65,0))</f>
        <v/>
      </c>
      <c r="R65" s="40" t="n"/>
      <c r="S65" s="13" t="n"/>
      <c r="T65" s="40" t="n"/>
      <c r="U65" s="10">
        <f>IF($A65="","",IFERROR($T65-TODAY(),""))</f>
        <v/>
      </c>
      <c r="V65" s="11" t="n"/>
      <c r="W65" s="13" t="n"/>
    </row>
    <row r="66" ht="32" customHeight="1">
      <c r="A66" s="15" t="n"/>
      <c r="B66" s="15" t="n"/>
      <c r="C66" s="41" t="n"/>
      <c r="D66" s="41" t="n"/>
      <c r="E66" s="17" t="n"/>
      <c r="F66" s="17" t="n"/>
      <c r="G66" s="15" t="n"/>
      <c r="H66" s="17" t="n"/>
      <c r="I66" s="17" t="n"/>
      <c r="J66" s="17" t="n"/>
      <c r="K66" s="15" t="n"/>
      <c r="L66" s="18" t="n"/>
      <c r="M66" s="38" t="n"/>
      <c r="N66" s="18" t="n"/>
      <c r="O66" s="38">
        <f>IF($A66="","",IFERROR($M66*$N66,0))</f>
        <v/>
      </c>
      <c r="P66" s="38">
        <f>IF($A66="","",IFERROR($M66+$O66,0))</f>
        <v/>
      </c>
      <c r="Q66" s="38">
        <f>IF($A66="","",IFERROR($M66*$L66,0))</f>
        <v/>
      </c>
      <c r="R66" s="41" t="n"/>
      <c r="S66" s="17" t="n"/>
      <c r="T66" s="41" t="n"/>
      <c r="U66" s="8">
        <f>IF($A66="","",IFERROR($T66-TODAY(),""))</f>
        <v/>
      </c>
      <c r="V66" s="15" t="n"/>
      <c r="W66" s="17" t="n"/>
    </row>
    <row r="67" ht="32" customHeight="1">
      <c r="A67" s="11" t="n"/>
      <c r="B67" s="11" t="n"/>
      <c r="C67" s="40" t="n"/>
      <c r="D67" s="40" t="n"/>
      <c r="E67" s="13" t="n"/>
      <c r="F67" s="13" t="n"/>
      <c r="G67" s="11" t="n"/>
      <c r="H67" s="13" t="n"/>
      <c r="I67" s="13" t="n"/>
      <c r="J67" s="13" t="n"/>
      <c r="K67" s="11" t="n"/>
      <c r="L67" s="14" t="n"/>
      <c r="M67" s="39" t="n"/>
      <c r="N67" s="14" t="n"/>
      <c r="O67" s="39">
        <f>IF($A67="","",IFERROR($M67*$N67,0))</f>
        <v/>
      </c>
      <c r="P67" s="39">
        <f>IF($A67="","",IFERROR($M67+$O67,0))</f>
        <v/>
      </c>
      <c r="Q67" s="39">
        <f>IF($A67="","",IFERROR($M67*$L67,0))</f>
        <v/>
      </c>
      <c r="R67" s="40" t="n"/>
      <c r="S67" s="13" t="n"/>
      <c r="T67" s="40" t="n"/>
      <c r="U67" s="10">
        <f>IF($A67="","",IFERROR($T67-TODAY(),""))</f>
        <v/>
      </c>
      <c r="V67" s="11" t="n"/>
      <c r="W67" s="13" t="n"/>
    </row>
    <row r="68" ht="32" customHeight="1">
      <c r="A68" s="15" t="n"/>
      <c r="B68" s="15" t="n"/>
      <c r="C68" s="41" t="n"/>
      <c r="D68" s="41" t="n"/>
      <c r="E68" s="17" t="n"/>
      <c r="F68" s="17" t="n"/>
      <c r="G68" s="15" t="n"/>
      <c r="H68" s="17" t="n"/>
      <c r="I68" s="17" t="n"/>
      <c r="J68" s="17" t="n"/>
      <c r="K68" s="15" t="n"/>
      <c r="L68" s="18" t="n"/>
      <c r="M68" s="38" t="n"/>
      <c r="N68" s="18" t="n"/>
      <c r="O68" s="38">
        <f>IF($A68="","",IFERROR($M68*$N68,0))</f>
        <v/>
      </c>
      <c r="P68" s="38">
        <f>IF($A68="","",IFERROR($M68+$O68,0))</f>
        <v/>
      </c>
      <c r="Q68" s="38">
        <f>IF($A68="","",IFERROR($M68*$L68,0))</f>
        <v/>
      </c>
      <c r="R68" s="41" t="n"/>
      <c r="S68" s="17" t="n"/>
      <c r="T68" s="41" t="n"/>
      <c r="U68" s="8">
        <f>IF($A68="","",IFERROR($T68-TODAY(),""))</f>
        <v/>
      </c>
      <c r="V68" s="15" t="n"/>
      <c r="W68" s="17" t="n"/>
    </row>
    <row r="69" ht="32" customHeight="1">
      <c r="A69" s="11" t="n"/>
      <c r="B69" s="11" t="n"/>
      <c r="C69" s="40" t="n"/>
      <c r="D69" s="40" t="n"/>
      <c r="E69" s="13" t="n"/>
      <c r="F69" s="13" t="n"/>
      <c r="G69" s="11" t="n"/>
      <c r="H69" s="13" t="n"/>
      <c r="I69" s="13" t="n"/>
      <c r="J69" s="13" t="n"/>
      <c r="K69" s="11" t="n"/>
      <c r="L69" s="14" t="n"/>
      <c r="M69" s="39" t="n"/>
      <c r="N69" s="14" t="n"/>
      <c r="O69" s="39">
        <f>IF($A69="","",IFERROR($M69*$N69,0))</f>
        <v/>
      </c>
      <c r="P69" s="39">
        <f>IF($A69="","",IFERROR($M69+$O69,0))</f>
        <v/>
      </c>
      <c r="Q69" s="39">
        <f>IF($A69="","",IFERROR($M69*$L69,0))</f>
        <v/>
      </c>
      <c r="R69" s="40" t="n"/>
      <c r="S69" s="13" t="n"/>
      <c r="T69" s="40" t="n"/>
      <c r="U69" s="10">
        <f>IF($A69="","",IFERROR($T69-TODAY(),""))</f>
        <v/>
      </c>
      <c r="V69" s="11" t="n"/>
      <c r="W69" s="13" t="n"/>
    </row>
    <row r="70" ht="32" customHeight="1">
      <c r="A70" s="15" t="n"/>
      <c r="B70" s="15" t="n"/>
      <c r="C70" s="41" t="n"/>
      <c r="D70" s="41" t="n"/>
      <c r="E70" s="17" t="n"/>
      <c r="F70" s="17" t="n"/>
      <c r="G70" s="15" t="n"/>
      <c r="H70" s="17" t="n"/>
      <c r="I70" s="17" t="n"/>
      <c r="J70" s="17" t="n"/>
      <c r="K70" s="15" t="n"/>
      <c r="L70" s="18" t="n"/>
      <c r="M70" s="38" t="n"/>
      <c r="N70" s="18" t="n"/>
      <c r="O70" s="38">
        <f>IF($A70="","",IFERROR($M70*$N70,0))</f>
        <v/>
      </c>
      <c r="P70" s="38">
        <f>IF($A70="","",IFERROR($M70+$O70,0))</f>
        <v/>
      </c>
      <c r="Q70" s="38">
        <f>IF($A70="","",IFERROR($M70*$L70,0))</f>
        <v/>
      </c>
      <c r="R70" s="41" t="n"/>
      <c r="S70" s="17" t="n"/>
      <c r="T70" s="41" t="n"/>
      <c r="U70" s="8">
        <f>IF($A70="","",IFERROR($T70-TODAY(),""))</f>
        <v/>
      </c>
      <c r="V70" s="15" t="n"/>
      <c r="W70" s="17" t="n"/>
    </row>
    <row r="71" ht="32" customHeight="1">
      <c r="A71" s="11" t="n"/>
      <c r="B71" s="11" t="n"/>
      <c r="C71" s="40" t="n"/>
      <c r="D71" s="40" t="n"/>
      <c r="E71" s="13" t="n"/>
      <c r="F71" s="13" t="n"/>
      <c r="G71" s="11" t="n"/>
      <c r="H71" s="13" t="n"/>
      <c r="I71" s="13" t="n"/>
      <c r="J71" s="13" t="n"/>
      <c r="K71" s="11" t="n"/>
      <c r="L71" s="14" t="n"/>
      <c r="M71" s="39" t="n"/>
      <c r="N71" s="14" t="n"/>
      <c r="O71" s="39">
        <f>IF($A71="","",IFERROR($M71*$N71,0))</f>
        <v/>
      </c>
      <c r="P71" s="39">
        <f>IF($A71="","",IFERROR($M71+$O71,0))</f>
        <v/>
      </c>
      <c r="Q71" s="39">
        <f>IF($A71="","",IFERROR($M71*$L71,0))</f>
        <v/>
      </c>
      <c r="R71" s="40" t="n"/>
      <c r="S71" s="13" t="n"/>
      <c r="T71" s="40" t="n"/>
      <c r="U71" s="10">
        <f>IF($A71="","",IFERROR($T71-TODAY(),""))</f>
        <v/>
      </c>
      <c r="V71" s="11" t="n"/>
      <c r="W71" s="13" t="n"/>
    </row>
    <row r="72" ht="32" customHeight="1">
      <c r="A72" s="15" t="n"/>
      <c r="B72" s="15" t="n"/>
      <c r="C72" s="41" t="n"/>
      <c r="D72" s="41" t="n"/>
      <c r="E72" s="17" t="n"/>
      <c r="F72" s="17" t="n"/>
      <c r="G72" s="15" t="n"/>
      <c r="H72" s="17" t="n"/>
      <c r="I72" s="17" t="n"/>
      <c r="J72" s="17" t="n"/>
      <c r="K72" s="15" t="n"/>
      <c r="L72" s="18" t="n"/>
      <c r="M72" s="38" t="n"/>
      <c r="N72" s="18" t="n"/>
      <c r="O72" s="38">
        <f>IF($A72="","",IFERROR($M72*$N72,0))</f>
        <v/>
      </c>
      <c r="P72" s="38">
        <f>IF($A72="","",IFERROR($M72+$O72,0))</f>
        <v/>
      </c>
      <c r="Q72" s="38">
        <f>IF($A72="","",IFERROR($M72*$L72,0))</f>
        <v/>
      </c>
      <c r="R72" s="41" t="n"/>
      <c r="S72" s="17" t="n"/>
      <c r="T72" s="41" t="n"/>
      <c r="U72" s="8">
        <f>IF($A72="","",IFERROR($T72-TODAY(),""))</f>
        <v/>
      </c>
      <c r="V72" s="15" t="n"/>
      <c r="W72" s="17" t="n"/>
    </row>
    <row r="73" ht="32" customHeight="1">
      <c r="A73" s="11" t="n"/>
      <c r="B73" s="11" t="n"/>
      <c r="C73" s="40" t="n"/>
      <c r="D73" s="40" t="n"/>
      <c r="E73" s="13" t="n"/>
      <c r="F73" s="13" t="n"/>
      <c r="G73" s="11" t="n"/>
      <c r="H73" s="13" t="n"/>
      <c r="I73" s="13" t="n"/>
      <c r="J73" s="13" t="n"/>
      <c r="K73" s="11" t="n"/>
      <c r="L73" s="14" t="n"/>
      <c r="M73" s="39" t="n"/>
      <c r="N73" s="14" t="n"/>
      <c r="O73" s="39">
        <f>IF($A73="","",IFERROR($M73*$N73,0))</f>
        <v/>
      </c>
      <c r="P73" s="39">
        <f>IF($A73="","",IFERROR($M73+$O73,0))</f>
        <v/>
      </c>
      <c r="Q73" s="39">
        <f>IF($A73="","",IFERROR($M73*$L73,0))</f>
        <v/>
      </c>
      <c r="R73" s="40" t="n"/>
      <c r="S73" s="13" t="n"/>
      <c r="T73" s="40" t="n"/>
      <c r="U73" s="10">
        <f>IF($A73="","",IFERROR($T73-TODAY(),""))</f>
        <v/>
      </c>
      <c r="V73" s="11" t="n"/>
      <c r="W73" s="13" t="n"/>
    </row>
    <row r="74" ht="32" customHeight="1">
      <c r="A74" s="15" t="n"/>
      <c r="B74" s="15" t="n"/>
      <c r="C74" s="41" t="n"/>
      <c r="D74" s="41" t="n"/>
      <c r="E74" s="17" t="n"/>
      <c r="F74" s="17" t="n"/>
      <c r="G74" s="15" t="n"/>
      <c r="H74" s="17" t="n"/>
      <c r="I74" s="17" t="n"/>
      <c r="J74" s="17" t="n"/>
      <c r="K74" s="15" t="n"/>
      <c r="L74" s="18" t="n"/>
      <c r="M74" s="38" t="n"/>
      <c r="N74" s="18" t="n"/>
      <c r="O74" s="38">
        <f>IF($A74="","",IFERROR($M74*$N74,0))</f>
        <v/>
      </c>
      <c r="P74" s="38">
        <f>IF($A74="","",IFERROR($M74+$O74,0))</f>
        <v/>
      </c>
      <c r="Q74" s="38">
        <f>IF($A74="","",IFERROR($M74*$L74,0))</f>
        <v/>
      </c>
      <c r="R74" s="41" t="n"/>
      <c r="S74" s="17" t="n"/>
      <c r="T74" s="41" t="n"/>
      <c r="U74" s="8">
        <f>IF($A74="","",IFERROR($T74-TODAY(),""))</f>
        <v/>
      </c>
      <c r="V74" s="15" t="n"/>
      <c r="W74" s="17" t="n"/>
    </row>
    <row r="75" ht="32" customHeight="1">
      <c r="A75" s="11" t="n"/>
      <c r="B75" s="11" t="n"/>
      <c r="C75" s="40" t="n"/>
      <c r="D75" s="40" t="n"/>
      <c r="E75" s="13" t="n"/>
      <c r="F75" s="13" t="n"/>
      <c r="G75" s="11" t="n"/>
      <c r="H75" s="13" t="n"/>
      <c r="I75" s="13" t="n"/>
      <c r="J75" s="13" t="n"/>
      <c r="K75" s="11" t="n"/>
      <c r="L75" s="14" t="n"/>
      <c r="M75" s="39" t="n"/>
      <c r="N75" s="14" t="n"/>
      <c r="O75" s="39">
        <f>IF($A75="","",IFERROR($M75*$N75,0))</f>
        <v/>
      </c>
      <c r="P75" s="39">
        <f>IF($A75="","",IFERROR($M75+$O75,0))</f>
        <v/>
      </c>
      <c r="Q75" s="39">
        <f>IF($A75="","",IFERROR($M75*$L75,0))</f>
        <v/>
      </c>
      <c r="R75" s="40" t="n"/>
      <c r="S75" s="13" t="n"/>
      <c r="T75" s="40" t="n"/>
      <c r="U75" s="10">
        <f>IF($A75="","",IFERROR($T75-TODAY(),""))</f>
        <v/>
      </c>
      <c r="V75" s="11" t="n"/>
      <c r="W75" s="13" t="n"/>
    </row>
    <row r="76" ht="32" customHeight="1">
      <c r="A76" s="15" t="n"/>
      <c r="B76" s="15" t="n"/>
      <c r="C76" s="41" t="n"/>
      <c r="D76" s="41" t="n"/>
      <c r="E76" s="17" t="n"/>
      <c r="F76" s="17" t="n"/>
      <c r="G76" s="15" t="n"/>
      <c r="H76" s="17" t="n"/>
      <c r="I76" s="17" t="n"/>
      <c r="J76" s="17" t="n"/>
      <c r="K76" s="15" t="n"/>
      <c r="L76" s="18" t="n"/>
      <c r="M76" s="38" t="n"/>
      <c r="N76" s="18" t="n"/>
      <c r="O76" s="38">
        <f>IF($A76="","",IFERROR($M76*$N76,0))</f>
        <v/>
      </c>
      <c r="P76" s="38">
        <f>IF($A76="","",IFERROR($M76+$O76,0))</f>
        <v/>
      </c>
      <c r="Q76" s="38">
        <f>IF($A76="","",IFERROR($M76*$L76,0))</f>
        <v/>
      </c>
      <c r="R76" s="41" t="n"/>
      <c r="S76" s="17" t="n"/>
      <c r="T76" s="41" t="n"/>
      <c r="U76" s="8">
        <f>IF($A76="","",IFERROR($T76-TODAY(),""))</f>
        <v/>
      </c>
      <c r="V76" s="15" t="n"/>
      <c r="W76" s="17" t="n"/>
    </row>
    <row r="77" ht="32" customHeight="1">
      <c r="A77" s="11" t="n"/>
      <c r="B77" s="11" t="n"/>
      <c r="C77" s="40" t="n"/>
      <c r="D77" s="40" t="n"/>
      <c r="E77" s="13" t="n"/>
      <c r="F77" s="13" t="n"/>
      <c r="G77" s="11" t="n"/>
      <c r="H77" s="13" t="n"/>
      <c r="I77" s="13" t="n"/>
      <c r="J77" s="13" t="n"/>
      <c r="K77" s="11" t="n"/>
      <c r="L77" s="14" t="n"/>
      <c r="M77" s="39" t="n"/>
      <c r="N77" s="14" t="n"/>
      <c r="O77" s="39">
        <f>IF($A77="","",IFERROR($M77*$N77,0))</f>
        <v/>
      </c>
      <c r="P77" s="39">
        <f>IF($A77="","",IFERROR($M77+$O77,0))</f>
        <v/>
      </c>
      <c r="Q77" s="39">
        <f>IF($A77="","",IFERROR($M77*$L77,0))</f>
        <v/>
      </c>
      <c r="R77" s="40" t="n"/>
      <c r="S77" s="13" t="n"/>
      <c r="T77" s="40" t="n"/>
      <c r="U77" s="10">
        <f>IF($A77="","",IFERROR($T77-TODAY(),""))</f>
        <v/>
      </c>
      <c r="V77" s="11" t="n"/>
      <c r="W77" s="13" t="n"/>
    </row>
    <row r="78" ht="32" customHeight="1">
      <c r="A78" s="15" t="n"/>
      <c r="B78" s="15" t="n"/>
      <c r="C78" s="41" t="n"/>
      <c r="D78" s="41" t="n"/>
      <c r="E78" s="17" t="n"/>
      <c r="F78" s="17" t="n"/>
      <c r="G78" s="15" t="n"/>
      <c r="H78" s="17" t="n"/>
      <c r="I78" s="17" t="n"/>
      <c r="J78" s="17" t="n"/>
      <c r="K78" s="15" t="n"/>
      <c r="L78" s="18" t="n"/>
      <c r="M78" s="38" t="n"/>
      <c r="N78" s="18" t="n"/>
      <c r="O78" s="38">
        <f>IF($A78="","",IFERROR($M78*$N78,0))</f>
        <v/>
      </c>
      <c r="P78" s="38">
        <f>IF($A78="","",IFERROR($M78+$O78,0))</f>
        <v/>
      </c>
      <c r="Q78" s="38">
        <f>IF($A78="","",IFERROR($M78*$L78,0))</f>
        <v/>
      </c>
      <c r="R78" s="41" t="n"/>
      <c r="S78" s="17" t="n"/>
      <c r="T78" s="41" t="n"/>
      <c r="U78" s="8">
        <f>IF($A78="","",IFERROR($T78-TODAY(),""))</f>
        <v/>
      </c>
      <c r="V78" s="15" t="n"/>
      <c r="W78" s="17" t="n"/>
    </row>
    <row r="79" ht="32" customHeight="1">
      <c r="A79" s="11" t="n"/>
      <c r="B79" s="11" t="n"/>
      <c r="C79" s="40" t="n"/>
      <c r="D79" s="40" t="n"/>
      <c r="E79" s="13" t="n"/>
      <c r="F79" s="13" t="n"/>
      <c r="G79" s="11" t="n"/>
      <c r="H79" s="13" t="n"/>
      <c r="I79" s="13" t="n"/>
      <c r="J79" s="13" t="n"/>
      <c r="K79" s="11" t="n"/>
      <c r="L79" s="14" t="n"/>
      <c r="M79" s="39" t="n"/>
      <c r="N79" s="14" t="n"/>
      <c r="O79" s="39">
        <f>IF($A79="","",IFERROR($M79*$N79,0))</f>
        <v/>
      </c>
      <c r="P79" s="39">
        <f>IF($A79="","",IFERROR($M79+$O79,0))</f>
        <v/>
      </c>
      <c r="Q79" s="39">
        <f>IF($A79="","",IFERROR($M79*$L79,0))</f>
        <v/>
      </c>
      <c r="R79" s="40" t="n"/>
      <c r="S79" s="13" t="n"/>
      <c r="T79" s="40" t="n"/>
      <c r="U79" s="10">
        <f>IF($A79="","",IFERROR($T79-TODAY(),""))</f>
        <v/>
      </c>
      <c r="V79" s="11" t="n"/>
      <c r="W79" s="13" t="n"/>
    </row>
    <row r="80" ht="32" customHeight="1">
      <c r="A80" s="15" t="n"/>
      <c r="B80" s="15" t="n"/>
      <c r="C80" s="41" t="n"/>
      <c r="D80" s="41" t="n"/>
      <c r="E80" s="17" t="n"/>
      <c r="F80" s="17" t="n"/>
      <c r="G80" s="15" t="n"/>
      <c r="H80" s="17" t="n"/>
      <c r="I80" s="17" t="n"/>
      <c r="J80" s="17" t="n"/>
      <c r="K80" s="15" t="n"/>
      <c r="L80" s="18" t="n"/>
      <c r="M80" s="38" t="n"/>
      <c r="N80" s="18" t="n"/>
      <c r="O80" s="38">
        <f>IF($A80="","",IFERROR($M80*$N80,0))</f>
        <v/>
      </c>
      <c r="P80" s="38">
        <f>IF($A80="","",IFERROR($M80+$O80,0))</f>
        <v/>
      </c>
      <c r="Q80" s="38">
        <f>IF($A80="","",IFERROR($M80*$L80,0))</f>
        <v/>
      </c>
      <c r="R80" s="41" t="n"/>
      <c r="S80" s="17" t="n"/>
      <c r="T80" s="41" t="n"/>
      <c r="U80" s="8">
        <f>IF($A80="","",IFERROR($T80-TODAY(),""))</f>
        <v/>
      </c>
      <c r="V80" s="15" t="n"/>
      <c r="W80" s="17" t="n"/>
    </row>
    <row r="81" ht="32" customHeight="1">
      <c r="A81" s="11" t="n"/>
      <c r="B81" s="11" t="n"/>
      <c r="C81" s="40" t="n"/>
      <c r="D81" s="40" t="n"/>
      <c r="E81" s="13" t="n"/>
      <c r="F81" s="13" t="n"/>
      <c r="G81" s="11" t="n"/>
      <c r="H81" s="13" t="n"/>
      <c r="I81" s="13" t="n"/>
      <c r="J81" s="13" t="n"/>
      <c r="K81" s="11" t="n"/>
      <c r="L81" s="14" t="n"/>
      <c r="M81" s="39" t="n"/>
      <c r="N81" s="14" t="n"/>
      <c r="O81" s="39">
        <f>IF($A81="","",IFERROR($M81*$N81,0))</f>
        <v/>
      </c>
      <c r="P81" s="39">
        <f>IF($A81="","",IFERROR($M81+$O81,0))</f>
        <v/>
      </c>
      <c r="Q81" s="39">
        <f>IF($A81="","",IFERROR($M81*$L81,0))</f>
        <v/>
      </c>
      <c r="R81" s="40" t="n"/>
      <c r="S81" s="13" t="n"/>
      <c r="T81" s="40" t="n"/>
      <c r="U81" s="10">
        <f>IF($A81="","",IFERROR($T81-TODAY(),""))</f>
        <v/>
      </c>
      <c r="V81" s="11" t="n"/>
      <c r="W81" s="13" t="n"/>
    </row>
    <row r="82" ht="32" customHeight="1">
      <c r="A82" s="15" t="n"/>
      <c r="B82" s="15" t="n"/>
      <c r="C82" s="41" t="n"/>
      <c r="D82" s="41" t="n"/>
      <c r="E82" s="17" t="n"/>
      <c r="F82" s="17" t="n"/>
      <c r="G82" s="15" t="n"/>
      <c r="H82" s="17" t="n"/>
      <c r="I82" s="17" t="n"/>
      <c r="J82" s="17" t="n"/>
      <c r="K82" s="15" t="n"/>
      <c r="L82" s="18" t="n"/>
      <c r="M82" s="38" t="n"/>
      <c r="N82" s="18" t="n"/>
      <c r="O82" s="38">
        <f>IF($A82="","",IFERROR($M82*$N82,0))</f>
        <v/>
      </c>
      <c r="P82" s="38">
        <f>IF($A82="","",IFERROR($M82+$O82,0))</f>
        <v/>
      </c>
      <c r="Q82" s="38">
        <f>IF($A82="","",IFERROR($M82*$L82,0))</f>
        <v/>
      </c>
      <c r="R82" s="41" t="n"/>
      <c r="S82" s="17" t="n"/>
      <c r="T82" s="41" t="n"/>
      <c r="U82" s="8">
        <f>IF($A82="","",IFERROR($T82-TODAY(),""))</f>
        <v/>
      </c>
      <c r="V82" s="15" t="n"/>
      <c r="W82" s="17" t="n"/>
    </row>
    <row r="83" ht="32" customHeight="1">
      <c r="A83" s="11" t="n"/>
      <c r="B83" s="11" t="n"/>
      <c r="C83" s="40" t="n"/>
      <c r="D83" s="40" t="n"/>
      <c r="E83" s="13" t="n"/>
      <c r="F83" s="13" t="n"/>
      <c r="G83" s="11" t="n"/>
      <c r="H83" s="13" t="n"/>
      <c r="I83" s="13" t="n"/>
      <c r="J83" s="13" t="n"/>
      <c r="K83" s="11" t="n"/>
      <c r="L83" s="14" t="n"/>
      <c r="M83" s="39" t="n"/>
      <c r="N83" s="14" t="n"/>
      <c r="O83" s="39">
        <f>IF($A83="","",IFERROR($M83*$N83,0))</f>
        <v/>
      </c>
      <c r="P83" s="39">
        <f>IF($A83="","",IFERROR($M83+$O83,0))</f>
        <v/>
      </c>
      <c r="Q83" s="39">
        <f>IF($A83="","",IFERROR($M83*$L83,0))</f>
        <v/>
      </c>
      <c r="R83" s="40" t="n"/>
      <c r="S83" s="13" t="n"/>
      <c r="T83" s="40" t="n"/>
      <c r="U83" s="10">
        <f>IF($A83="","",IFERROR($T83-TODAY(),""))</f>
        <v/>
      </c>
      <c r="V83" s="11" t="n"/>
      <c r="W83" s="13" t="n"/>
    </row>
    <row r="84" ht="32" customHeight="1">
      <c r="A84" s="15" t="n"/>
      <c r="B84" s="15" t="n"/>
      <c r="C84" s="41" t="n"/>
      <c r="D84" s="41" t="n"/>
      <c r="E84" s="17" t="n"/>
      <c r="F84" s="17" t="n"/>
      <c r="G84" s="15" t="n"/>
      <c r="H84" s="17" t="n"/>
      <c r="I84" s="17" t="n"/>
      <c r="J84" s="17" t="n"/>
      <c r="K84" s="15" t="n"/>
      <c r="L84" s="18" t="n"/>
      <c r="M84" s="38" t="n"/>
      <c r="N84" s="18" t="n"/>
      <c r="O84" s="38">
        <f>IF($A84="","",IFERROR($M84*$N84,0))</f>
        <v/>
      </c>
      <c r="P84" s="38">
        <f>IF($A84="","",IFERROR($M84+$O84,0))</f>
        <v/>
      </c>
      <c r="Q84" s="38">
        <f>IF($A84="","",IFERROR($M84*$L84,0))</f>
        <v/>
      </c>
      <c r="R84" s="41" t="n"/>
      <c r="S84" s="17" t="n"/>
      <c r="T84" s="41" t="n"/>
      <c r="U84" s="8">
        <f>IF($A84="","",IFERROR($T84-TODAY(),""))</f>
        <v/>
      </c>
      <c r="V84" s="15" t="n"/>
      <c r="W84" s="17" t="n"/>
    </row>
    <row r="85" ht="32" customHeight="1">
      <c r="A85" s="11" t="n"/>
      <c r="B85" s="11" t="n"/>
      <c r="C85" s="40" t="n"/>
      <c r="D85" s="40" t="n"/>
      <c r="E85" s="13" t="n"/>
      <c r="F85" s="13" t="n"/>
      <c r="G85" s="11" t="n"/>
      <c r="H85" s="13" t="n"/>
      <c r="I85" s="13" t="n"/>
      <c r="J85" s="13" t="n"/>
      <c r="K85" s="11" t="n"/>
      <c r="L85" s="14" t="n"/>
      <c r="M85" s="39" t="n"/>
      <c r="N85" s="14" t="n"/>
      <c r="O85" s="39">
        <f>IF($A85="","",IFERROR($M85*$N85,0))</f>
        <v/>
      </c>
      <c r="P85" s="39">
        <f>IF($A85="","",IFERROR($M85+$O85,0))</f>
        <v/>
      </c>
      <c r="Q85" s="39">
        <f>IF($A85="","",IFERROR($M85*$L85,0))</f>
        <v/>
      </c>
      <c r="R85" s="40" t="n"/>
      <c r="S85" s="13" t="n"/>
      <c r="T85" s="40" t="n"/>
      <c r="U85" s="10">
        <f>IF($A85="","",IFERROR($T85-TODAY(),""))</f>
        <v/>
      </c>
      <c r="V85" s="11" t="n"/>
      <c r="W85" s="13" t="n"/>
    </row>
    <row r="86" ht="32" customHeight="1">
      <c r="A86" s="15" t="n"/>
      <c r="B86" s="15" t="n"/>
      <c r="C86" s="41" t="n"/>
      <c r="D86" s="41" t="n"/>
      <c r="E86" s="17" t="n"/>
      <c r="F86" s="17" t="n"/>
      <c r="G86" s="15" t="n"/>
      <c r="H86" s="17" t="n"/>
      <c r="I86" s="17" t="n"/>
      <c r="J86" s="17" t="n"/>
      <c r="K86" s="15" t="n"/>
      <c r="L86" s="18" t="n"/>
      <c r="M86" s="38" t="n"/>
      <c r="N86" s="18" t="n"/>
      <c r="O86" s="38">
        <f>IF($A86="","",IFERROR($M86*$N86,0))</f>
        <v/>
      </c>
      <c r="P86" s="38">
        <f>IF($A86="","",IFERROR($M86+$O86,0))</f>
        <v/>
      </c>
      <c r="Q86" s="38">
        <f>IF($A86="","",IFERROR($M86*$L86,0))</f>
        <v/>
      </c>
      <c r="R86" s="41" t="n"/>
      <c r="S86" s="17" t="n"/>
      <c r="T86" s="41" t="n"/>
      <c r="U86" s="8">
        <f>IF($A86="","",IFERROR($T86-TODAY(),""))</f>
        <v/>
      </c>
      <c r="V86" s="15" t="n"/>
      <c r="W86" s="17" t="n"/>
    </row>
    <row r="87" ht="32" customHeight="1">
      <c r="A87" s="11" t="n"/>
      <c r="B87" s="11" t="n"/>
      <c r="C87" s="40" t="n"/>
      <c r="D87" s="40" t="n"/>
      <c r="E87" s="13" t="n"/>
      <c r="F87" s="13" t="n"/>
      <c r="G87" s="11" t="n"/>
      <c r="H87" s="13" t="n"/>
      <c r="I87" s="13" t="n"/>
      <c r="J87" s="13" t="n"/>
      <c r="K87" s="11" t="n"/>
      <c r="L87" s="14" t="n"/>
      <c r="M87" s="39" t="n"/>
      <c r="N87" s="14" t="n"/>
      <c r="O87" s="39">
        <f>IF($A87="","",IFERROR($M87*$N87,0))</f>
        <v/>
      </c>
      <c r="P87" s="39">
        <f>IF($A87="","",IFERROR($M87+$O87,0))</f>
        <v/>
      </c>
      <c r="Q87" s="39">
        <f>IF($A87="","",IFERROR($M87*$L87,0))</f>
        <v/>
      </c>
      <c r="R87" s="40" t="n"/>
      <c r="S87" s="13" t="n"/>
      <c r="T87" s="40" t="n"/>
      <c r="U87" s="10">
        <f>IF($A87="","",IFERROR($T87-TODAY(),""))</f>
        <v/>
      </c>
      <c r="V87" s="11" t="n"/>
      <c r="W87" s="13" t="n"/>
    </row>
    <row r="88" ht="32" customHeight="1">
      <c r="A88" s="15" t="n"/>
      <c r="B88" s="15" t="n"/>
      <c r="C88" s="41" t="n"/>
      <c r="D88" s="41" t="n"/>
      <c r="E88" s="17" t="n"/>
      <c r="F88" s="17" t="n"/>
      <c r="G88" s="15" t="n"/>
      <c r="H88" s="17" t="n"/>
      <c r="I88" s="17" t="n"/>
      <c r="J88" s="17" t="n"/>
      <c r="K88" s="15" t="n"/>
      <c r="L88" s="18" t="n"/>
      <c r="M88" s="38" t="n"/>
      <c r="N88" s="18" t="n"/>
      <c r="O88" s="38">
        <f>IF($A88="","",IFERROR($M88*$N88,0))</f>
        <v/>
      </c>
      <c r="P88" s="38">
        <f>IF($A88="","",IFERROR($M88+$O88,0))</f>
        <v/>
      </c>
      <c r="Q88" s="38">
        <f>IF($A88="","",IFERROR($M88*$L88,0))</f>
        <v/>
      </c>
      <c r="R88" s="41" t="n"/>
      <c r="S88" s="17" t="n"/>
      <c r="T88" s="41" t="n"/>
      <c r="U88" s="8">
        <f>IF($A88="","",IFERROR($T88-TODAY(),""))</f>
        <v/>
      </c>
      <c r="V88" s="15" t="n"/>
      <c r="W88" s="17" t="n"/>
    </row>
    <row r="89" ht="32" customHeight="1">
      <c r="A89" s="11" t="n"/>
      <c r="B89" s="11" t="n"/>
      <c r="C89" s="40" t="n"/>
      <c r="D89" s="40" t="n"/>
      <c r="E89" s="13" t="n"/>
      <c r="F89" s="13" t="n"/>
      <c r="G89" s="11" t="n"/>
      <c r="H89" s="13" t="n"/>
      <c r="I89" s="13" t="n"/>
      <c r="J89" s="13" t="n"/>
      <c r="K89" s="11" t="n"/>
      <c r="L89" s="14" t="n"/>
      <c r="M89" s="39" t="n"/>
      <c r="N89" s="14" t="n"/>
      <c r="O89" s="39">
        <f>IF($A89="","",IFERROR($M89*$N89,0))</f>
        <v/>
      </c>
      <c r="P89" s="39">
        <f>IF($A89="","",IFERROR($M89+$O89,0))</f>
        <v/>
      </c>
      <c r="Q89" s="39">
        <f>IF($A89="","",IFERROR($M89*$L89,0))</f>
        <v/>
      </c>
      <c r="R89" s="40" t="n"/>
      <c r="S89" s="13" t="n"/>
      <c r="T89" s="40" t="n"/>
      <c r="U89" s="10">
        <f>IF($A89="","",IFERROR($T89-TODAY(),""))</f>
        <v/>
      </c>
      <c r="V89" s="11" t="n"/>
      <c r="W89" s="13" t="n"/>
    </row>
    <row r="90" ht="32" customHeight="1">
      <c r="A90" s="15" t="n"/>
      <c r="B90" s="15" t="n"/>
      <c r="C90" s="41" t="n"/>
      <c r="D90" s="41" t="n"/>
      <c r="E90" s="17" t="n"/>
      <c r="F90" s="17" t="n"/>
      <c r="G90" s="15" t="n"/>
      <c r="H90" s="17" t="n"/>
      <c r="I90" s="17" t="n"/>
      <c r="J90" s="17" t="n"/>
      <c r="K90" s="15" t="n"/>
      <c r="L90" s="18" t="n"/>
      <c r="M90" s="38" t="n"/>
      <c r="N90" s="18" t="n"/>
      <c r="O90" s="38">
        <f>IF($A90="","",IFERROR($M90*$N90,0))</f>
        <v/>
      </c>
      <c r="P90" s="38">
        <f>IF($A90="","",IFERROR($M90+$O90,0))</f>
        <v/>
      </c>
      <c r="Q90" s="38">
        <f>IF($A90="","",IFERROR($M90*$L90,0))</f>
        <v/>
      </c>
      <c r="R90" s="41" t="n"/>
      <c r="S90" s="17" t="n"/>
      <c r="T90" s="41" t="n"/>
      <c r="U90" s="8">
        <f>IF($A90="","",IFERROR($T90-TODAY(),""))</f>
        <v/>
      </c>
      <c r="V90" s="15" t="n"/>
      <c r="W90" s="17" t="n"/>
    </row>
    <row r="91" ht="32" customHeight="1">
      <c r="A91" s="11" t="n"/>
      <c r="B91" s="11" t="n"/>
      <c r="C91" s="40" t="n"/>
      <c r="D91" s="40" t="n"/>
      <c r="E91" s="13" t="n"/>
      <c r="F91" s="13" t="n"/>
      <c r="G91" s="11" t="n"/>
      <c r="H91" s="13" t="n"/>
      <c r="I91" s="13" t="n"/>
      <c r="J91" s="13" t="n"/>
      <c r="K91" s="11" t="n"/>
      <c r="L91" s="14" t="n"/>
      <c r="M91" s="39" t="n"/>
      <c r="N91" s="14" t="n"/>
      <c r="O91" s="39">
        <f>IF($A91="","",IFERROR($M91*$N91,0))</f>
        <v/>
      </c>
      <c r="P91" s="39">
        <f>IF($A91="","",IFERROR($M91+$O91,0))</f>
        <v/>
      </c>
      <c r="Q91" s="39">
        <f>IF($A91="","",IFERROR($M91*$L91,0))</f>
        <v/>
      </c>
      <c r="R91" s="40" t="n"/>
      <c r="S91" s="13" t="n"/>
      <c r="T91" s="40" t="n"/>
      <c r="U91" s="10">
        <f>IF($A91="","",IFERROR($T91-TODAY(),""))</f>
        <v/>
      </c>
      <c r="V91" s="11" t="n"/>
      <c r="W91" s="13" t="n"/>
    </row>
    <row r="92" ht="32" customHeight="1">
      <c r="A92" s="15" t="n"/>
      <c r="B92" s="15" t="n"/>
      <c r="C92" s="41" t="n"/>
      <c r="D92" s="41" t="n"/>
      <c r="E92" s="17" t="n"/>
      <c r="F92" s="17" t="n"/>
      <c r="G92" s="15" t="n"/>
      <c r="H92" s="17" t="n"/>
      <c r="I92" s="17" t="n"/>
      <c r="J92" s="17" t="n"/>
      <c r="K92" s="15" t="n"/>
      <c r="L92" s="18" t="n"/>
      <c r="M92" s="38" t="n"/>
      <c r="N92" s="18" t="n"/>
      <c r="O92" s="38">
        <f>IF($A92="","",IFERROR($M92*$N92,0))</f>
        <v/>
      </c>
      <c r="P92" s="38">
        <f>IF($A92="","",IFERROR($M92+$O92,0))</f>
        <v/>
      </c>
      <c r="Q92" s="38">
        <f>IF($A92="","",IFERROR($M92*$L92,0))</f>
        <v/>
      </c>
      <c r="R92" s="41" t="n"/>
      <c r="S92" s="17" t="n"/>
      <c r="T92" s="41" t="n"/>
      <c r="U92" s="8">
        <f>IF($A92="","",IFERROR($T92-TODAY(),""))</f>
        <v/>
      </c>
      <c r="V92" s="15" t="n"/>
      <c r="W92" s="17" t="n"/>
    </row>
    <row r="93" ht="32" customHeight="1">
      <c r="A93" s="11" t="n"/>
      <c r="B93" s="11" t="n"/>
      <c r="C93" s="40" t="n"/>
      <c r="D93" s="40" t="n"/>
      <c r="E93" s="13" t="n"/>
      <c r="F93" s="13" t="n"/>
      <c r="G93" s="11" t="n"/>
      <c r="H93" s="13" t="n"/>
      <c r="I93" s="13" t="n"/>
      <c r="J93" s="13" t="n"/>
      <c r="K93" s="11" t="n"/>
      <c r="L93" s="14" t="n"/>
      <c r="M93" s="39" t="n"/>
      <c r="N93" s="14" t="n"/>
      <c r="O93" s="39">
        <f>IF($A93="","",IFERROR($M93*$N93,0))</f>
        <v/>
      </c>
      <c r="P93" s="39">
        <f>IF($A93="","",IFERROR($M93+$O93,0))</f>
        <v/>
      </c>
      <c r="Q93" s="39">
        <f>IF($A93="","",IFERROR($M93*$L93,0))</f>
        <v/>
      </c>
      <c r="R93" s="40" t="n"/>
      <c r="S93" s="13" t="n"/>
      <c r="T93" s="40" t="n"/>
      <c r="U93" s="10">
        <f>IF($A93="","",IFERROR($T93-TODAY(),""))</f>
        <v/>
      </c>
      <c r="V93" s="11" t="n"/>
      <c r="W93" s="13" t="n"/>
    </row>
    <row r="94" ht="32" customHeight="1">
      <c r="A94" s="15" t="n"/>
      <c r="B94" s="15" t="n"/>
      <c r="C94" s="41" t="n"/>
      <c r="D94" s="41" t="n"/>
      <c r="E94" s="17" t="n"/>
      <c r="F94" s="17" t="n"/>
      <c r="G94" s="15" t="n"/>
      <c r="H94" s="17" t="n"/>
      <c r="I94" s="17" t="n"/>
      <c r="J94" s="17" t="n"/>
      <c r="K94" s="15" t="n"/>
      <c r="L94" s="18" t="n"/>
      <c r="M94" s="38" t="n"/>
      <c r="N94" s="18" t="n"/>
      <c r="O94" s="38">
        <f>IF($A94="","",IFERROR($M94*$N94,0))</f>
        <v/>
      </c>
      <c r="P94" s="38">
        <f>IF($A94="","",IFERROR($M94+$O94,0))</f>
        <v/>
      </c>
      <c r="Q94" s="38">
        <f>IF($A94="","",IFERROR($M94*$L94,0))</f>
        <v/>
      </c>
      <c r="R94" s="41" t="n"/>
      <c r="S94" s="17" t="n"/>
      <c r="T94" s="41" t="n"/>
      <c r="U94" s="8">
        <f>IF($A94="","",IFERROR($T94-TODAY(),""))</f>
        <v/>
      </c>
      <c r="V94" s="15" t="n"/>
      <c r="W94" s="17" t="n"/>
    </row>
    <row r="95" ht="32" customHeight="1">
      <c r="A95" s="11" t="n"/>
      <c r="B95" s="11" t="n"/>
      <c r="C95" s="40" t="n"/>
      <c r="D95" s="40" t="n"/>
      <c r="E95" s="13" t="n"/>
      <c r="F95" s="13" t="n"/>
      <c r="G95" s="11" t="n"/>
      <c r="H95" s="13" t="n"/>
      <c r="I95" s="13" t="n"/>
      <c r="J95" s="13" t="n"/>
      <c r="K95" s="11" t="n"/>
      <c r="L95" s="14" t="n"/>
      <c r="M95" s="39" t="n"/>
      <c r="N95" s="14" t="n"/>
      <c r="O95" s="39">
        <f>IF($A95="","",IFERROR($M95*$N95,0))</f>
        <v/>
      </c>
      <c r="P95" s="39">
        <f>IF($A95="","",IFERROR($M95+$O95,0))</f>
        <v/>
      </c>
      <c r="Q95" s="39">
        <f>IF($A95="","",IFERROR($M95*$L95,0))</f>
        <v/>
      </c>
      <c r="R95" s="40" t="n"/>
      <c r="S95" s="13" t="n"/>
      <c r="T95" s="40" t="n"/>
      <c r="U95" s="10">
        <f>IF($A95="","",IFERROR($T95-TODAY(),""))</f>
        <v/>
      </c>
      <c r="V95" s="11" t="n"/>
      <c r="W95" s="13" t="n"/>
    </row>
    <row r="96" ht="32" customHeight="1">
      <c r="A96" s="15" t="n"/>
      <c r="B96" s="15" t="n"/>
      <c r="C96" s="41" t="n"/>
      <c r="D96" s="41" t="n"/>
      <c r="E96" s="17" t="n"/>
      <c r="F96" s="17" t="n"/>
      <c r="G96" s="15" t="n"/>
      <c r="H96" s="17" t="n"/>
      <c r="I96" s="17" t="n"/>
      <c r="J96" s="17" t="n"/>
      <c r="K96" s="15" t="n"/>
      <c r="L96" s="18" t="n"/>
      <c r="M96" s="38" t="n"/>
      <c r="N96" s="18" t="n"/>
      <c r="O96" s="38">
        <f>IF($A96="","",IFERROR($M96*$N96,0))</f>
        <v/>
      </c>
      <c r="P96" s="38">
        <f>IF($A96="","",IFERROR($M96+$O96,0))</f>
        <v/>
      </c>
      <c r="Q96" s="38">
        <f>IF($A96="","",IFERROR($M96*$L96,0))</f>
        <v/>
      </c>
      <c r="R96" s="41" t="n"/>
      <c r="S96" s="17" t="n"/>
      <c r="T96" s="41" t="n"/>
      <c r="U96" s="8">
        <f>IF($A96="","",IFERROR($T96-TODAY(),""))</f>
        <v/>
      </c>
      <c r="V96" s="15" t="n"/>
      <c r="W96" s="17" t="n"/>
    </row>
    <row r="97" ht="32" customHeight="1">
      <c r="A97" s="11" t="n"/>
      <c r="B97" s="11" t="n"/>
      <c r="C97" s="40" t="n"/>
      <c r="D97" s="40" t="n"/>
      <c r="E97" s="13" t="n"/>
      <c r="F97" s="13" t="n"/>
      <c r="G97" s="11" t="n"/>
      <c r="H97" s="13" t="n"/>
      <c r="I97" s="13" t="n"/>
      <c r="J97" s="13" t="n"/>
      <c r="K97" s="11" t="n"/>
      <c r="L97" s="14" t="n"/>
      <c r="M97" s="39" t="n"/>
      <c r="N97" s="14" t="n"/>
      <c r="O97" s="39">
        <f>IF($A97="","",IFERROR($M97*$N97,0))</f>
        <v/>
      </c>
      <c r="P97" s="39">
        <f>IF($A97="","",IFERROR($M97+$O97,0))</f>
        <v/>
      </c>
      <c r="Q97" s="39">
        <f>IF($A97="","",IFERROR($M97*$L97,0))</f>
        <v/>
      </c>
      <c r="R97" s="40" t="n"/>
      <c r="S97" s="13" t="n"/>
      <c r="T97" s="40" t="n"/>
      <c r="U97" s="10">
        <f>IF($A97="","",IFERROR($T97-TODAY(),""))</f>
        <v/>
      </c>
      <c r="V97" s="11" t="n"/>
      <c r="W97" s="13" t="n"/>
    </row>
    <row r="98" ht="32" customHeight="1">
      <c r="A98" s="15" t="n"/>
      <c r="B98" s="15" t="n"/>
      <c r="C98" s="41" t="n"/>
      <c r="D98" s="41" t="n"/>
      <c r="E98" s="17" t="n"/>
      <c r="F98" s="17" t="n"/>
      <c r="G98" s="15" t="n"/>
      <c r="H98" s="17" t="n"/>
      <c r="I98" s="17" t="n"/>
      <c r="J98" s="17" t="n"/>
      <c r="K98" s="15" t="n"/>
      <c r="L98" s="18" t="n"/>
      <c r="M98" s="38" t="n"/>
      <c r="N98" s="18" t="n"/>
      <c r="O98" s="38">
        <f>IF($A98="","",IFERROR($M98*$N98,0))</f>
        <v/>
      </c>
      <c r="P98" s="38">
        <f>IF($A98="","",IFERROR($M98+$O98,0))</f>
        <v/>
      </c>
      <c r="Q98" s="38">
        <f>IF($A98="","",IFERROR($M98*$L98,0))</f>
        <v/>
      </c>
      <c r="R98" s="41" t="n"/>
      <c r="S98" s="17" t="n"/>
      <c r="T98" s="41" t="n"/>
      <c r="U98" s="8">
        <f>IF($A98="","",IFERROR($T98-TODAY(),""))</f>
        <v/>
      </c>
      <c r="V98" s="15" t="n"/>
      <c r="W98" s="17" t="n"/>
    </row>
    <row r="99" ht="32" customHeight="1">
      <c r="A99" s="11" t="n"/>
      <c r="B99" s="11" t="n"/>
      <c r="C99" s="40" t="n"/>
      <c r="D99" s="40" t="n"/>
      <c r="E99" s="13" t="n"/>
      <c r="F99" s="13" t="n"/>
      <c r="G99" s="11" t="n"/>
      <c r="H99" s="13" t="n"/>
      <c r="I99" s="13" t="n"/>
      <c r="J99" s="13" t="n"/>
      <c r="K99" s="11" t="n"/>
      <c r="L99" s="14" t="n"/>
      <c r="M99" s="39" t="n"/>
      <c r="N99" s="14" t="n"/>
      <c r="O99" s="39">
        <f>IF($A99="","",IFERROR($M99*$N99,0))</f>
        <v/>
      </c>
      <c r="P99" s="39">
        <f>IF($A99="","",IFERROR($M99+$O99,0))</f>
        <v/>
      </c>
      <c r="Q99" s="39">
        <f>IF($A99="","",IFERROR($M99*$L99,0))</f>
        <v/>
      </c>
      <c r="R99" s="40" t="n"/>
      <c r="S99" s="13" t="n"/>
      <c r="T99" s="40" t="n"/>
      <c r="U99" s="10">
        <f>IF($A99="","",IFERROR($T99-TODAY(),""))</f>
        <v/>
      </c>
      <c r="V99" s="11" t="n"/>
      <c r="W99" s="13" t="n"/>
    </row>
    <row r="100" ht="32" customHeight="1">
      <c r="A100" s="15" t="n"/>
      <c r="B100" s="15" t="n"/>
      <c r="C100" s="41" t="n"/>
      <c r="D100" s="41" t="n"/>
      <c r="E100" s="17" t="n"/>
      <c r="F100" s="17" t="n"/>
      <c r="G100" s="15" t="n"/>
      <c r="H100" s="17" t="n"/>
      <c r="I100" s="17" t="n"/>
      <c r="J100" s="17" t="n"/>
      <c r="K100" s="15" t="n"/>
      <c r="L100" s="18" t="n"/>
      <c r="M100" s="38" t="n"/>
      <c r="N100" s="18" t="n"/>
      <c r="O100" s="38">
        <f>IF($A100="","",IFERROR($M100*$N100,0))</f>
        <v/>
      </c>
      <c r="P100" s="38">
        <f>IF($A100="","",IFERROR($M100+$O100,0))</f>
        <v/>
      </c>
      <c r="Q100" s="38">
        <f>IF($A100="","",IFERROR($M100*$L100,0))</f>
        <v/>
      </c>
      <c r="R100" s="41" t="n"/>
      <c r="S100" s="17" t="n"/>
      <c r="T100" s="41" t="n"/>
      <c r="U100" s="8">
        <f>IF($A100="","",IFERROR($T100-TODAY(),""))</f>
        <v/>
      </c>
      <c r="V100" s="15" t="n"/>
      <c r="W100" s="17" t="n"/>
    </row>
    <row r="101" ht="32" customHeight="1">
      <c r="A101" s="11" t="n"/>
      <c r="B101" s="11" t="n"/>
      <c r="C101" s="40" t="n"/>
      <c r="D101" s="40" t="n"/>
      <c r="E101" s="13" t="n"/>
      <c r="F101" s="13" t="n"/>
      <c r="G101" s="11" t="n"/>
      <c r="H101" s="13" t="n"/>
      <c r="I101" s="13" t="n"/>
      <c r="J101" s="13" t="n"/>
      <c r="K101" s="11" t="n"/>
      <c r="L101" s="14" t="n"/>
      <c r="M101" s="39" t="n"/>
      <c r="N101" s="14" t="n"/>
      <c r="O101" s="39">
        <f>IF($A101="","",IFERROR($M101*$N101,0))</f>
        <v/>
      </c>
      <c r="P101" s="39">
        <f>IF($A101="","",IFERROR($M101+$O101,0))</f>
        <v/>
      </c>
      <c r="Q101" s="39">
        <f>IF($A101="","",IFERROR($M101*$L101,0))</f>
        <v/>
      </c>
      <c r="R101" s="40" t="n"/>
      <c r="S101" s="13" t="n"/>
      <c r="T101" s="40" t="n"/>
      <c r="U101" s="10">
        <f>IF($A101="","",IFERROR($T101-TODAY(),""))</f>
        <v/>
      </c>
      <c r="V101" s="11" t="n"/>
      <c r="W101" s="13" t="n"/>
    </row>
    <row r="102" ht="32" customHeight="1">
      <c r="A102" s="15" t="n"/>
      <c r="B102" s="15" t="n"/>
      <c r="C102" s="41" t="n"/>
      <c r="D102" s="41" t="n"/>
      <c r="E102" s="17" t="n"/>
      <c r="F102" s="17" t="n"/>
      <c r="G102" s="15" t="n"/>
      <c r="H102" s="17" t="n"/>
      <c r="I102" s="17" t="n"/>
      <c r="J102" s="17" t="n"/>
      <c r="K102" s="15" t="n"/>
      <c r="L102" s="18" t="n"/>
      <c r="M102" s="38" t="n"/>
      <c r="N102" s="18" t="n"/>
      <c r="O102" s="38">
        <f>IF($A102="","",IFERROR($M102*$N102,0))</f>
        <v/>
      </c>
      <c r="P102" s="38">
        <f>IF($A102="","",IFERROR($M102+$O102,0))</f>
        <v/>
      </c>
      <c r="Q102" s="38">
        <f>IF($A102="","",IFERROR($M102*$L102,0))</f>
        <v/>
      </c>
      <c r="R102" s="41" t="n"/>
      <c r="S102" s="17" t="n"/>
      <c r="T102" s="41" t="n"/>
      <c r="U102" s="8">
        <f>IF($A102="","",IFERROR($T102-TODAY(),""))</f>
        <v/>
      </c>
      <c r="V102" s="15" t="n"/>
      <c r="W102" s="17" t="n"/>
    </row>
    <row r="103" ht="32" customHeight="1">
      <c r="A103" s="11" t="n"/>
      <c r="B103" s="11" t="n"/>
      <c r="C103" s="40" t="n"/>
      <c r="D103" s="40" t="n"/>
      <c r="E103" s="13" t="n"/>
      <c r="F103" s="13" t="n"/>
      <c r="G103" s="11" t="n"/>
      <c r="H103" s="13" t="n"/>
      <c r="I103" s="13" t="n"/>
      <c r="J103" s="13" t="n"/>
      <c r="K103" s="11" t="n"/>
      <c r="L103" s="14" t="n"/>
      <c r="M103" s="39" t="n"/>
      <c r="N103" s="14" t="n"/>
      <c r="O103" s="39">
        <f>IF($A103="","",IFERROR($M103*$N103,0))</f>
        <v/>
      </c>
      <c r="P103" s="39">
        <f>IF($A103="","",IFERROR($M103+$O103,0))</f>
        <v/>
      </c>
      <c r="Q103" s="39">
        <f>IF($A103="","",IFERROR($M103*$L103,0))</f>
        <v/>
      </c>
      <c r="R103" s="40" t="n"/>
      <c r="S103" s="13" t="n"/>
      <c r="T103" s="40" t="n"/>
      <c r="U103" s="10">
        <f>IF($A103="","",IFERROR($T103-TODAY(),""))</f>
        <v/>
      </c>
      <c r="V103" s="11" t="n"/>
      <c r="W103" s="13" t="n"/>
    </row>
    <row r="104" ht="32" customHeight="1">
      <c r="A104" s="15" t="n"/>
      <c r="B104" s="15" t="n"/>
      <c r="C104" s="41" t="n"/>
      <c r="D104" s="41" t="n"/>
      <c r="E104" s="17" t="n"/>
      <c r="F104" s="17" t="n"/>
      <c r="G104" s="15" t="n"/>
      <c r="H104" s="17" t="n"/>
      <c r="I104" s="17" t="n"/>
      <c r="J104" s="17" t="n"/>
      <c r="K104" s="15" t="n"/>
      <c r="L104" s="18" t="n"/>
      <c r="M104" s="38" t="n"/>
      <c r="N104" s="18" t="n"/>
      <c r="O104" s="38">
        <f>IF($A104="","",IFERROR($M104*$N104,0))</f>
        <v/>
      </c>
      <c r="P104" s="38">
        <f>IF($A104="","",IFERROR($M104+$O104,0))</f>
        <v/>
      </c>
      <c r="Q104" s="38">
        <f>IF($A104="","",IFERROR($M104*$L104,0))</f>
        <v/>
      </c>
      <c r="R104" s="41" t="n"/>
      <c r="S104" s="17" t="n"/>
      <c r="T104" s="41" t="n"/>
      <c r="U104" s="8">
        <f>IF($A104="","",IFERROR($T104-TODAY(),""))</f>
        <v/>
      </c>
      <c r="V104" s="15" t="n"/>
      <c r="W104" s="17" t="n"/>
    </row>
    <row r="105" ht="32" customHeight="1">
      <c r="A105" s="11" t="n"/>
      <c r="B105" s="11" t="n"/>
      <c r="C105" s="40" t="n"/>
      <c r="D105" s="40" t="n"/>
      <c r="E105" s="13" t="n"/>
      <c r="F105" s="13" t="n"/>
      <c r="G105" s="11" t="n"/>
      <c r="H105" s="13" t="n"/>
      <c r="I105" s="13" t="n"/>
      <c r="J105" s="13" t="n"/>
      <c r="K105" s="11" t="n"/>
      <c r="L105" s="14" t="n"/>
      <c r="M105" s="39" t="n"/>
      <c r="N105" s="14" t="n"/>
      <c r="O105" s="39">
        <f>IF($A105="","",IFERROR($M105*$N105,0))</f>
        <v/>
      </c>
      <c r="P105" s="39">
        <f>IF($A105="","",IFERROR($M105+$O105,0))</f>
        <v/>
      </c>
      <c r="Q105" s="39">
        <f>IF($A105="","",IFERROR($M105*$L105,0))</f>
        <v/>
      </c>
      <c r="R105" s="40" t="n"/>
      <c r="S105" s="13" t="n"/>
      <c r="T105" s="40" t="n"/>
      <c r="U105" s="10">
        <f>IF($A105="","",IFERROR($T105-TODAY(),""))</f>
        <v/>
      </c>
      <c r="V105" s="11" t="n"/>
      <c r="W105" s="13" t="n"/>
    </row>
    <row r="106" ht="32" customHeight="1">
      <c r="A106" s="15" t="n"/>
      <c r="B106" s="15" t="n"/>
      <c r="C106" s="41" t="n"/>
      <c r="D106" s="41" t="n"/>
      <c r="E106" s="17" t="n"/>
      <c r="F106" s="17" t="n"/>
      <c r="G106" s="15" t="n"/>
      <c r="H106" s="17" t="n"/>
      <c r="I106" s="17" t="n"/>
      <c r="J106" s="17" t="n"/>
      <c r="K106" s="15" t="n"/>
      <c r="L106" s="18" t="n"/>
      <c r="M106" s="38" t="n"/>
      <c r="N106" s="18" t="n"/>
      <c r="O106" s="38">
        <f>IF($A106="","",IFERROR($M106*$N106,0))</f>
        <v/>
      </c>
      <c r="P106" s="38">
        <f>IF($A106="","",IFERROR($M106+$O106,0))</f>
        <v/>
      </c>
      <c r="Q106" s="38">
        <f>IF($A106="","",IFERROR($M106*$L106,0))</f>
        <v/>
      </c>
      <c r="R106" s="41" t="n"/>
      <c r="S106" s="17" t="n"/>
      <c r="T106" s="41" t="n"/>
      <c r="U106" s="8">
        <f>IF($A106="","",IFERROR($T106-TODAY(),""))</f>
        <v/>
      </c>
      <c r="V106" s="15" t="n"/>
      <c r="W106" s="17" t="n"/>
    </row>
    <row r="107" ht="32" customHeight="1">
      <c r="A107" s="11" t="n"/>
      <c r="B107" s="11" t="n"/>
      <c r="C107" s="40" t="n"/>
      <c r="D107" s="40" t="n"/>
      <c r="E107" s="13" t="n"/>
      <c r="F107" s="13" t="n"/>
      <c r="G107" s="11" t="n"/>
      <c r="H107" s="13" t="n"/>
      <c r="I107" s="13" t="n"/>
      <c r="J107" s="13" t="n"/>
      <c r="K107" s="11" t="n"/>
      <c r="L107" s="14" t="n"/>
      <c r="M107" s="39" t="n"/>
      <c r="N107" s="14" t="n"/>
      <c r="O107" s="39">
        <f>IF($A107="","",IFERROR($M107*$N107,0))</f>
        <v/>
      </c>
      <c r="P107" s="39">
        <f>IF($A107="","",IFERROR($M107+$O107,0))</f>
        <v/>
      </c>
      <c r="Q107" s="39">
        <f>IF($A107="","",IFERROR($M107*$L107,0))</f>
        <v/>
      </c>
      <c r="R107" s="40" t="n"/>
      <c r="S107" s="13" t="n"/>
      <c r="T107" s="40" t="n"/>
      <c r="U107" s="10">
        <f>IF($A107="","",IFERROR($T107-TODAY(),""))</f>
        <v/>
      </c>
      <c r="V107" s="11" t="n"/>
      <c r="W107" s="13" t="n"/>
    </row>
    <row r="108" ht="32" customHeight="1">
      <c r="A108" s="15" t="n"/>
      <c r="B108" s="15" t="n"/>
      <c r="C108" s="41" t="n"/>
      <c r="D108" s="41" t="n"/>
      <c r="E108" s="17" t="n"/>
      <c r="F108" s="17" t="n"/>
      <c r="G108" s="15" t="n"/>
      <c r="H108" s="17" t="n"/>
      <c r="I108" s="17" t="n"/>
      <c r="J108" s="17" t="n"/>
      <c r="K108" s="15" t="n"/>
      <c r="L108" s="18" t="n"/>
      <c r="M108" s="38" t="n"/>
      <c r="N108" s="18" t="n"/>
      <c r="O108" s="38">
        <f>IF($A108="","",IFERROR($M108*$N108,0))</f>
        <v/>
      </c>
      <c r="P108" s="38">
        <f>IF($A108="","",IFERROR($M108+$O108,0))</f>
        <v/>
      </c>
      <c r="Q108" s="38">
        <f>IF($A108="","",IFERROR($M108*$L108,0))</f>
        <v/>
      </c>
      <c r="R108" s="41" t="n"/>
      <c r="S108" s="17" t="n"/>
      <c r="T108" s="41" t="n"/>
      <c r="U108" s="8">
        <f>IF($A108="","",IFERROR($T108-TODAY(),""))</f>
        <v/>
      </c>
      <c r="V108" s="15" t="n"/>
      <c r="W108" s="17" t="n"/>
    </row>
    <row r="109" ht="32" customHeight="1">
      <c r="A109" s="11" t="n"/>
      <c r="B109" s="11" t="n"/>
      <c r="C109" s="40" t="n"/>
      <c r="D109" s="40" t="n"/>
      <c r="E109" s="13" t="n"/>
      <c r="F109" s="13" t="n"/>
      <c r="G109" s="11" t="n"/>
      <c r="H109" s="13" t="n"/>
      <c r="I109" s="13" t="n"/>
      <c r="J109" s="13" t="n"/>
      <c r="K109" s="11" t="n"/>
      <c r="L109" s="14" t="n"/>
      <c r="M109" s="39" t="n"/>
      <c r="N109" s="14" t="n"/>
      <c r="O109" s="39">
        <f>IF($A109="","",IFERROR($M109*$N109,0))</f>
        <v/>
      </c>
      <c r="P109" s="39">
        <f>IF($A109="","",IFERROR($M109+$O109,0))</f>
        <v/>
      </c>
      <c r="Q109" s="39">
        <f>IF($A109="","",IFERROR($M109*$L109,0))</f>
        <v/>
      </c>
      <c r="R109" s="40" t="n"/>
      <c r="S109" s="13" t="n"/>
      <c r="T109" s="40" t="n"/>
      <c r="U109" s="10">
        <f>IF($A109="","",IFERROR($T109-TODAY(),""))</f>
        <v/>
      </c>
      <c r="V109" s="11" t="n"/>
      <c r="W109" s="13" t="n"/>
    </row>
  </sheetData>
  <conditionalFormatting sqref="A2:N109">
    <cfRule type="expression" priority="1" dxfId="0">
      <formula>COUNTA($A2:$N2,$R2:$T2,$V2:$W2)&gt;0</formula>
    </cfRule>
  </conditionalFormatting>
  <conditionalFormatting sqref="R2:T109">
    <cfRule type="expression" priority="1" dxfId="0">
      <formula>COUNTA($A2:$N2,$R2:$T2,$V2:$W2)&gt;0</formula>
    </cfRule>
  </conditionalFormatting>
  <conditionalFormatting sqref="V2:W109">
    <cfRule type="expression" priority="1" dxfId="0">
      <formula>COUNTA($A2:$N2,$R2:$T2,$V2:$W2)&gt;0</formula>
    </cfRule>
  </conditionalFormatting>
  <conditionalFormatting sqref="K2:K109">
    <cfRule type="expression" priority="4" dxfId="1" stopIfTrue="1">
      <formula>$K2="Aceptada"</formula>
    </cfRule>
    <cfRule type="expression" priority="5" dxfId="2" stopIfTrue="1">
      <formula>$K2="Rechazada"</formula>
    </cfRule>
  </conditionalFormatting>
  <conditionalFormatting sqref="T2:T109">
    <cfRule type="expression" priority="6" dxfId="2" stopIfTrue="1">
      <formula>AND($T2&lt;TODAY(),$T2&lt;&gt;"")</formula>
    </cfRule>
  </conditionalFormatting>
  <conditionalFormatting sqref="U2:U109">
    <cfRule type="cellIs" priority="7" operator="lessThan" dxfId="2">
      <formula>0</formula>
    </cfRule>
  </conditionalFormatting>
  <dataValidations count="5">
    <dataValidation sqref="K2:K109" showErrorMessage="1" showInputMessage="1" allowBlank="1" type="list">
      <formula1>"En preparación,Enviada,En negociación,Aceptada,Rechazada,En pausa"</formula1>
    </dataValidation>
    <dataValidation sqref="N2:N109" showErrorMessage="1" showInputMessage="1" allowBlank="1" type="list">
      <formula1>"21%,10%,4%"</formula1>
    </dataValidation>
    <dataValidation sqref="V2:V109" showErrorMessage="1" showInputMessage="1" allowBlank="1" type="list">
      <formula1>"Alta,Media,Baja"</formula1>
    </dataValidation>
    <dataValidation sqref="L2:L109" showErrorMessage="1" showInputMessage="1" allowBlank="1" type="decimal" operator="between">
      <formula1>0</formula1>
      <formula2>1</formula2>
    </dataValidation>
    <dataValidation sqref="C2:D109 R2:R109 T2:T109" showErrorMessage="1" showInputMessage="1" allowBlank="1" type="date" operator="between">
      <formula1>DATE(2000,1,1)</formula1>
      <formula2>DATE(2100,12,31)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5"/>
  <sheetViews>
    <sheetView showGridLines="0"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19" customWidth="1" min="3" max="3"/>
    <col width="20" customWidth="1" min="4" max="4"/>
    <col width="4" customWidth="1" min="5" max="5"/>
    <col width="16" customWidth="1" min="6" max="6"/>
    <col width="19" customWidth="1" min="7" max="7"/>
    <col width="21" customWidth="1" min="8" max="8"/>
    <col width="22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</cols>
  <sheetData>
    <row r="1" ht="30" customHeight="1">
      <c r="A1" s="19" t="inlineStr">
        <is>
          <t>Panel ejecutivo de propuestas comerciales</t>
        </is>
      </c>
      <c r="B1" s="42" t="n"/>
      <c r="C1" s="42" t="n"/>
      <c r="D1" s="42" t="n"/>
      <c r="E1" s="42" t="n"/>
      <c r="F1" s="42" t="n"/>
      <c r="G1" s="42" t="n"/>
      <c r="H1" s="42" t="n"/>
      <c r="I1" s="42" t="n"/>
      <c r="J1" s="42" t="n"/>
      <c r="K1" s="42" t="n"/>
      <c r="L1" s="42" t="n"/>
      <c r="M1" s="42" t="n"/>
      <c r="N1" s="42" t="n"/>
      <c r="O1" s="42" t="n"/>
      <c r="P1" s="42" t="n"/>
      <c r="Q1" s="42" t="n"/>
      <c r="R1" s="43" t="n"/>
    </row>
    <row r="2">
      <c r="A2" s="20" t="inlineStr">
        <is>
          <t>Indicadores clave del pipeline</t>
        </is>
      </c>
      <c r="B2" s="21" t="n"/>
      <c r="C2" s="21" t="n"/>
      <c r="D2" s="21" t="n"/>
      <c r="E2" s="21" t="n"/>
      <c r="F2" s="21" t="n"/>
      <c r="G2" s="21" t="n"/>
      <c r="H2" s="21" t="n"/>
      <c r="I2" s="21" t="n"/>
      <c r="J2" s="21" t="n"/>
      <c r="K2" s="21" t="n"/>
      <c r="L2" s="21" t="n"/>
      <c r="M2" s="21" t="n"/>
      <c r="N2" s="21" t="n"/>
      <c r="O2" s="21" t="n"/>
      <c r="P2" s="21" t="n"/>
      <c r="Q2" s="21" t="n"/>
      <c r="R2" s="21" t="n"/>
    </row>
    <row r="3">
      <c r="A3" s="22" t="inlineStr">
        <is>
          <t>Total de propuestas</t>
        </is>
      </c>
      <c r="B3" s="23">
        <f>COUNTA('Propuestas'!$A$2:$A$109)</f>
        <v/>
      </c>
      <c r="C3" s="21" t="n"/>
      <c r="D3" s="21" t="n"/>
      <c r="E3" s="21" t="n"/>
      <c r="F3" s="21" t="n"/>
      <c r="G3" s="21" t="n"/>
      <c r="H3" s="20" t="inlineStr">
        <is>
          <t>Catálogo de estados</t>
        </is>
      </c>
      <c r="I3" s="21" t="n"/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</row>
    <row r="4">
      <c r="A4" s="22" t="inlineStr">
        <is>
          <t>Valor total neto</t>
        </is>
      </c>
      <c r="B4" s="44">
        <f>SUM('Propuestas'!$M$2:$M$109)</f>
        <v/>
      </c>
      <c r="C4" s="21" t="n"/>
      <c r="D4" s="21" t="n"/>
      <c r="E4" s="21" t="n"/>
      <c r="F4" s="21" t="n"/>
      <c r="G4" s="21" t="n"/>
      <c r="H4" s="25" t="inlineStr">
        <is>
          <t>Estado</t>
        </is>
      </c>
      <c r="I4" s="25" t="inlineStr">
        <is>
          <t>Probabilidad orientativa</t>
        </is>
      </c>
      <c r="J4" s="21" t="n"/>
      <c r="K4" s="21" t="n"/>
      <c r="L4" s="21" t="n"/>
      <c r="M4" s="21" t="n"/>
      <c r="N4" s="21" t="n"/>
      <c r="O4" s="21" t="n"/>
      <c r="P4" s="21" t="n"/>
      <c r="Q4" s="21" t="n"/>
      <c r="R4" s="21" t="n"/>
    </row>
    <row r="5">
      <c r="A5" s="22" t="inlineStr">
        <is>
          <t>Valor ponderado del pipeline</t>
        </is>
      </c>
      <c r="B5" s="44">
        <f>SUM('Propuestas'!$Q$2:$Q$109)</f>
        <v/>
      </c>
      <c r="C5" s="21" t="n"/>
      <c r="D5" s="21" t="n"/>
      <c r="E5" s="21" t="n"/>
      <c r="F5" s="21" t="n"/>
      <c r="G5" s="21" t="n"/>
      <c r="H5" s="26" t="inlineStr">
        <is>
          <t>En preparación</t>
        </is>
      </c>
      <c r="I5" s="27" t="n">
        <v>0.25</v>
      </c>
      <c r="J5" s="21" t="n"/>
      <c r="K5" s="21" t="n"/>
      <c r="L5" s="21" t="n"/>
      <c r="M5" s="21" t="n"/>
      <c r="N5" s="21" t="n"/>
      <c r="O5" s="21" t="n"/>
      <c r="P5" s="21" t="n"/>
      <c r="Q5" s="21" t="n"/>
      <c r="R5" s="21" t="n"/>
    </row>
    <row r="6">
      <c r="A6" s="22" t="inlineStr">
        <is>
          <t>Ticket medio</t>
        </is>
      </c>
      <c r="B6" s="44">
        <f>IFERROR(AVERAGE('Propuestas'!$M$2:$M$109),0)</f>
        <v/>
      </c>
      <c r="C6" s="21" t="n"/>
      <c r="D6" s="21" t="n"/>
      <c r="E6" s="21" t="n"/>
      <c r="F6" s="21" t="n"/>
      <c r="G6" s="21" t="n"/>
      <c r="H6" s="26" t="inlineStr">
        <is>
          <t>Enviada</t>
        </is>
      </c>
      <c r="I6" s="27" t="n">
        <v>0.5</v>
      </c>
      <c r="J6" s="21" t="n"/>
      <c r="K6" s="21" t="n"/>
      <c r="L6" s="21" t="n"/>
      <c r="M6" s="21" t="n"/>
      <c r="N6" s="21" t="n"/>
      <c r="O6" s="21" t="n"/>
      <c r="P6" s="21" t="n"/>
      <c r="Q6" s="21" t="n"/>
      <c r="R6" s="21" t="n"/>
    </row>
    <row r="7">
      <c r="A7" s="22" t="inlineStr">
        <is>
          <t>Propuestas aceptadas</t>
        </is>
      </c>
      <c r="B7" s="23">
        <f>COUNTIF('Propuestas'!$K$2:$K$109,"Aceptada")</f>
        <v/>
      </c>
      <c r="C7" s="21" t="n"/>
      <c r="D7" s="21" t="n"/>
      <c r="E7" s="21" t="n"/>
      <c r="F7" s="21" t="n"/>
      <c r="G7" s="21" t="n"/>
      <c r="H7" s="26" t="inlineStr">
        <is>
          <t>En negociación</t>
        </is>
      </c>
      <c r="I7" s="27" t="n">
        <v>0.75</v>
      </c>
      <c r="J7" s="21" t="n"/>
      <c r="K7" s="21" t="n"/>
      <c r="L7" s="21" t="n"/>
      <c r="M7" s="21" t="n"/>
      <c r="N7" s="21" t="n"/>
      <c r="O7" s="21" t="n"/>
      <c r="P7" s="21" t="n"/>
      <c r="Q7" s="21" t="n"/>
      <c r="R7" s="21" t="n"/>
    </row>
    <row r="8">
      <c r="A8" s="22" t="inlineStr">
        <is>
          <t>Tasa de aceptación</t>
        </is>
      </c>
      <c r="B8" s="28">
        <f>IFERROR(B7/B3,0)</f>
        <v/>
      </c>
      <c r="C8" s="21" t="n"/>
      <c r="D8" s="21" t="n"/>
      <c r="E8" s="21" t="n"/>
      <c r="F8" s="21" t="n"/>
      <c r="G8" s="21" t="n"/>
      <c r="H8" s="26" t="inlineStr">
        <is>
          <t>Aceptada</t>
        </is>
      </c>
      <c r="I8" s="27" t="n">
        <v>1</v>
      </c>
      <c r="J8" s="21" t="n"/>
      <c r="K8" s="21" t="n"/>
      <c r="L8" s="21" t="n"/>
      <c r="M8" s="21" t="n"/>
      <c r="N8" s="21" t="n"/>
      <c r="O8" s="21" t="n"/>
      <c r="P8" s="21" t="n"/>
      <c r="Q8" s="21" t="n"/>
      <c r="R8" s="21" t="n"/>
    </row>
    <row r="9">
      <c r="A9" s="22" t="inlineStr">
        <is>
          <t>Propuestas con acción vencida</t>
        </is>
      </c>
      <c r="B9" s="23">
        <f>COUNTIF('Propuestas'!$U$2:$U$109,"&lt;0")</f>
        <v/>
      </c>
      <c r="C9" s="21" t="n"/>
      <c r="D9" s="21" t="n"/>
      <c r="E9" s="21" t="n"/>
      <c r="F9" s="21" t="n"/>
      <c r="G9" s="21" t="n"/>
      <c r="H9" s="26" t="inlineStr">
        <is>
          <t>Rechazada</t>
        </is>
      </c>
      <c r="I9" s="27" t="n">
        <v>0</v>
      </c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</row>
    <row r="10">
      <c r="A10" s="21" t="n"/>
      <c r="B10" s="21" t="n"/>
      <c r="C10" s="21" t="n"/>
      <c r="D10" s="21" t="n"/>
      <c r="E10" s="21" t="n"/>
      <c r="F10" s="21" t="n"/>
      <c r="G10" s="21" t="n"/>
      <c r="H10" s="26" t="inlineStr">
        <is>
          <t>En pausa</t>
        </is>
      </c>
      <c r="I10" s="27" t="n">
        <v>0.25</v>
      </c>
      <c r="J10" s="21" t="n"/>
      <c r="K10" s="21" t="n"/>
      <c r="L10" s="21" t="n"/>
      <c r="M10" s="21" t="n"/>
      <c r="N10" s="21" t="n"/>
      <c r="O10" s="21" t="n"/>
      <c r="P10" s="21" t="n"/>
      <c r="Q10" s="21" t="n"/>
      <c r="R10" s="21" t="n"/>
    </row>
    <row r="11">
      <c r="A11" s="20" t="inlineStr">
        <is>
          <t>Análisis por estado</t>
        </is>
      </c>
      <c r="B11" s="21" t="n"/>
      <c r="C11" s="21" t="n"/>
      <c r="D11" s="21" t="n"/>
      <c r="E11" s="21" t="n"/>
      <c r="F11" s="21" t="n"/>
      <c r="G11" s="21" t="n"/>
      <c r="H11" s="21" t="n"/>
      <c r="I11" s="21" t="n"/>
      <c r="J11" s="21" t="n"/>
      <c r="K11" s="21" t="n"/>
      <c r="L11" s="21" t="n"/>
      <c r="M11" s="21" t="n"/>
      <c r="N11" s="21" t="n"/>
      <c r="O11" s="21" t="n"/>
      <c r="P11" s="21" t="n"/>
      <c r="Q11" s="21" t="n"/>
      <c r="R11" s="21" t="n"/>
    </row>
    <row r="12">
      <c r="A12" s="25" t="inlineStr">
        <is>
          <t>Estado</t>
        </is>
      </c>
      <c r="B12" s="25" t="inlineStr">
        <is>
          <t>N.º propuestas</t>
        </is>
      </c>
      <c r="C12" s="25" t="inlineStr">
        <is>
          <t>Importe neto (€)</t>
        </is>
      </c>
      <c r="D12" s="25" t="inlineStr">
        <is>
          <t>Referencia de etapa</t>
        </is>
      </c>
      <c r="E12" s="21" t="n"/>
      <c r="F12" s="21" t="n"/>
      <c r="G12" s="21" t="n"/>
      <c r="H12" s="21" t="n"/>
      <c r="I12" s="21" t="n"/>
      <c r="J12" s="21" t="n"/>
      <c r="K12" s="21" t="n"/>
      <c r="L12" s="21" t="n"/>
      <c r="M12" s="21" t="n"/>
      <c r="N12" s="21" t="n"/>
      <c r="O12" s="21" t="n"/>
      <c r="P12" s="21" t="n"/>
      <c r="Q12" s="21" t="n"/>
      <c r="R12" s="21" t="n"/>
    </row>
    <row r="13">
      <c r="A13" s="26" t="inlineStr">
        <is>
          <t>En preparación</t>
        </is>
      </c>
      <c r="B13" s="29">
        <f>COUNTIF('Propuestas'!$K$2:$K$109,$A13)</f>
        <v/>
      </c>
      <c r="C13" s="45">
        <f>SUMIF('Propuestas'!$K$2:$K$109,$A13,'Propuestas'!$M$2:$M$109)</f>
        <v/>
      </c>
      <c r="D13" s="27">
        <f>IFERROR(VLOOKUP(A13,$H$5:$I$10,2,FALSE),0)</f>
        <v/>
      </c>
      <c r="E13" s="21" t="n"/>
      <c r="F13" s="21" t="n"/>
      <c r="G13" s="21" t="n"/>
      <c r="H13" s="21" t="n"/>
      <c r="I13" s="21" t="n"/>
      <c r="J13" s="21" t="n"/>
      <c r="K13" s="21" t="n"/>
      <c r="L13" s="21" t="n"/>
      <c r="M13" s="21" t="n"/>
      <c r="N13" s="21" t="n"/>
      <c r="O13" s="21" t="n"/>
      <c r="P13" s="21" t="n"/>
      <c r="Q13" s="21" t="n"/>
      <c r="R13" s="21" t="n"/>
    </row>
    <row r="14">
      <c r="A14" s="26" t="inlineStr">
        <is>
          <t>Enviada</t>
        </is>
      </c>
      <c r="B14" s="29">
        <f>COUNTIF('Propuestas'!$K$2:$K$109,$A14)</f>
        <v/>
      </c>
      <c r="C14" s="45">
        <f>SUMIF('Propuestas'!$K$2:$K$109,$A14,'Propuestas'!$M$2:$M$109)</f>
        <v/>
      </c>
      <c r="D14" s="27">
        <f>IFERROR(VLOOKUP(A14,$H$5:$I$10,2,FALSE),0)</f>
        <v/>
      </c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21" t="n"/>
    </row>
    <row r="15">
      <c r="A15" s="26" t="inlineStr">
        <is>
          <t>En negociación</t>
        </is>
      </c>
      <c r="B15" s="29">
        <f>COUNTIF('Propuestas'!$K$2:$K$109,$A15)</f>
        <v/>
      </c>
      <c r="C15" s="45">
        <f>SUMIF('Propuestas'!$K$2:$K$109,$A15,'Propuestas'!$M$2:$M$109)</f>
        <v/>
      </c>
      <c r="D15" s="27">
        <f>IFERROR(VLOOKUP(A15,$H$5:$I$10,2,FALSE),0)</f>
        <v/>
      </c>
      <c r="E15" s="21" t="n"/>
      <c r="F15" s="21" t="n"/>
      <c r="G15" s="21" t="n"/>
      <c r="H15" s="21" t="n"/>
      <c r="I15" s="21" t="n"/>
      <c r="J15" s="21" t="n"/>
      <c r="K15" s="21" t="n"/>
      <c r="L15" s="21" t="n"/>
      <c r="M15" s="21" t="n"/>
      <c r="N15" s="21" t="n"/>
      <c r="O15" s="21" t="n"/>
      <c r="P15" s="21" t="n"/>
      <c r="Q15" s="21" t="n"/>
      <c r="R15" s="21" t="n"/>
    </row>
    <row r="16">
      <c r="A16" s="26" t="inlineStr">
        <is>
          <t>Aceptada</t>
        </is>
      </c>
      <c r="B16" s="29">
        <f>COUNTIF('Propuestas'!$K$2:$K$109,$A16)</f>
        <v/>
      </c>
      <c r="C16" s="45">
        <f>SUMIF('Propuestas'!$K$2:$K$109,$A16,'Propuestas'!$M$2:$M$109)</f>
        <v/>
      </c>
      <c r="D16" s="27">
        <f>IFERROR(VLOOKUP(A16,$H$5:$I$10,2,FALSE),0)</f>
        <v/>
      </c>
      <c r="E16" s="21" t="n"/>
      <c r="F16" s="21" t="n"/>
      <c r="G16" s="21" t="n"/>
      <c r="H16" s="21" t="n"/>
      <c r="I16" s="21" t="n"/>
      <c r="J16" s="21" t="n"/>
      <c r="K16" s="21" t="n"/>
      <c r="L16" s="21" t="n"/>
      <c r="M16" s="21" t="n"/>
      <c r="N16" s="21" t="n"/>
      <c r="O16" s="21" t="n"/>
      <c r="P16" s="21" t="n"/>
      <c r="Q16" s="21" t="n"/>
      <c r="R16" s="21" t="n"/>
    </row>
    <row r="17">
      <c r="A17" s="26" t="inlineStr">
        <is>
          <t>Rechazada</t>
        </is>
      </c>
      <c r="B17" s="29">
        <f>COUNTIF('Propuestas'!$K$2:$K$109,$A17)</f>
        <v/>
      </c>
      <c r="C17" s="45">
        <f>SUMIF('Propuestas'!$K$2:$K$109,$A17,'Propuestas'!$M$2:$M$109)</f>
        <v/>
      </c>
      <c r="D17" s="27">
        <f>IFERROR(VLOOKUP(A17,$H$5:$I$10,2,FALSE),0)</f>
        <v/>
      </c>
      <c r="E17" s="21" t="n"/>
      <c r="F17" s="21" t="n"/>
      <c r="G17" s="21" t="n"/>
      <c r="H17" s="21" t="n"/>
      <c r="I17" s="21" t="n"/>
      <c r="J17" s="21" t="n"/>
      <c r="K17" s="21" t="n"/>
      <c r="L17" s="21" t="n"/>
      <c r="M17" s="21" t="n"/>
      <c r="N17" s="21" t="n"/>
      <c r="O17" s="21" t="n"/>
      <c r="P17" s="21" t="n"/>
      <c r="Q17" s="21" t="n"/>
      <c r="R17" s="21" t="n"/>
    </row>
    <row r="18">
      <c r="A18" s="26" t="inlineStr">
        <is>
          <t>En pausa</t>
        </is>
      </c>
      <c r="B18" s="29">
        <f>COUNTIF('Propuestas'!$K$2:$K$109,$A18)</f>
        <v/>
      </c>
      <c r="C18" s="45">
        <f>SUMIF('Propuestas'!$K$2:$K$109,$A18,'Propuestas'!$M$2:$M$109)</f>
        <v/>
      </c>
      <c r="D18" s="27">
        <f>IFERROR(VLOOKUP(A18,$H$5:$I$10,2,FALSE),0)</f>
        <v/>
      </c>
      <c r="E18" s="21" t="n"/>
      <c r="F18" s="21" t="n"/>
      <c r="G18" s="21" t="n"/>
      <c r="H18" s="21" t="n"/>
      <c r="I18" s="21" t="n"/>
      <c r="J18" s="21" t="n"/>
      <c r="K18" s="21" t="n"/>
      <c r="L18" s="21" t="n"/>
      <c r="M18" s="21" t="n"/>
      <c r="N18" s="21" t="n"/>
      <c r="O18" s="21" t="n"/>
      <c r="P18" s="21" t="n"/>
      <c r="Q18" s="21" t="n"/>
      <c r="R18" s="21" t="n"/>
    </row>
    <row r="19">
      <c r="A19" s="21" t="n"/>
      <c r="B19" s="21" t="n"/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</row>
    <row r="20">
      <c r="A20" s="20" t="inlineStr">
        <is>
          <t>Rendimiento comercial y evolución mensual</t>
        </is>
      </c>
      <c r="B20" s="21" t="n"/>
      <c r="C20" s="21" t="n"/>
      <c r="D20" s="21" t="n"/>
      <c r="E20" s="21" t="n"/>
      <c r="F20" s="21" t="n"/>
      <c r="G20" s="21" t="n"/>
      <c r="H20" s="21" t="n"/>
      <c r="I20" s="21" t="n"/>
      <c r="J20" s="21" t="n"/>
      <c r="K20" s="21" t="n"/>
      <c r="L20" s="21" t="n"/>
      <c r="M20" s="21" t="n"/>
      <c r="N20" s="21" t="n"/>
      <c r="O20" s="21" t="n"/>
      <c r="P20" s="21" t="n"/>
      <c r="Q20" s="21" t="n"/>
      <c r="R20" s="21" t="n"/>
    </row>
    <row r="21">
      <c r="A21" s="21" t="n"/>
      <c r="B21" s="21" t="n"/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</row>
    <row r="22">
      <c r="A22" s="25" t="inlineStr">
        <is>
          <t>Comercial responsable</t>
        </is>
      </c>
      <c r="B22" s="25" t="inlineStr">
        <is>
          <t>N.º propuestas</t>
        </is>
      </c>
      <c r="C22" s="25" t="inlineStr">
        <is>
          <t>Importe neto (€)</t>
        </is>
      </c>
      <c r="D22" s="25" t="inlineStr">
        <is>
          <t>Valor ponderado (€)</t>
        </is>
      </c>
      <c r="E22" s="21" t="n"/>
      <c r="F22" s="25" t="inlineStr">
        <is>
          <t>Mes de envío</t>
        </is>
      </c>
      <c r="G22" s="25" t="inlineStr">
        <is>
          <t>Importe neto (€)</t>
        </is>
      </c>
      <c r="H22" s="21" t="n"/>
      <c r="I22" s="21" t="n"/>
      <c r="J22" s="21" t="n"/>
      <c r="K22" s="21" t="n"/>
      <c r="L22" s="21" t="n"/>
      <c r="M22" s="21" t="n"/>
      <c r="N22" s="21" t="n"/>
      <c r="O22" s="21" t="n"/>
      <c r="P22" s="21" t="n"/>
      <c r="Q22" s="21" t="n"/>
      <c r="R22" s="21" t="n"/>
    </row>
    <row r="23">
      <c r="A23" s="26" t="inlineStr">
        <is>
          <t>Ana Beltrán</t>
        </is>
      </c>
      <c r="B23" s="29">
        <f>COUNTIF('Propuestas'!$H$2:$H$109,$A23)</f>
        <v/>
      </c>
      <c r="C23" s="45">
        <f>SUMIF('Propuestas'!$H$2:$H$109,$A23,'Propuestas'!$M$2:$M$109)</f>
        <v/>
      </c>
      <c r="D23" s="45">
        <f>SUMIF('Propuestas'!$H$2:$H$109,$A23,'Propuestas'!$Q$2:$Q$109)</f>
        <v/>
      </c>
      <c r="E23" s="21" t="n"/>
      <c r="F23" s="46" t="n">
        <v>46023</v>
      </c>
      <c r="G23" s="45">
        <f>IFERROR(SUMIFS('Propuestas'!$M$2:$M$109,'Propuestas'!$C$2:$C$109,"&gt;="&amp;F23,'Propuestas'!$C$2:$C$109,"&lt;"&amp;DATE(YEAR(F23),MONTH(F23)+1,1)),0)</f>
        <v/>
      </c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</row>
    <row r="24">
      <c r="A24" s="26" t="inlineStr">
        <is>
          <t>Carlos Molina</t>
        </is>
      </c>
      <c r="B24" s="29">
        <f>COUNTIF('Propuestas'!$H$2:$H$109,$A24)</f>
        <v/>
      </c>
      <c r="C24" s="45">
        <f>SUMIF('Propuestas'!$H$2:$H$109,$A24,'Propuestas'!$M$2:$M$109)</f>
        <v/>
      </c>
      <c r="D24" s="45">
        <f>SUMIF('Propuestas'!$H$2:$H$109,$A24,'Propuestas'!$Q$2:$Q$109)</f>
        <v/>
      </c>
      <c r="E24" s="21" t="n"/>
      <c r="F24" s="46" t="n">
        <v>46054</v>
      </c>
      <c r="G24" s="45">
        <f>IFERROR(SUMIFS('Propuestas'!$M$2:$M$109,'Propuestas'!$C$2:$C$109,"&gt;="&amp;F24,'Propuestas'!$C$2:$C$109,"&lt;"&amp;DATE(YEAR(F24),MONTH(F24)+1,1)),0)</f>
        <v/>
      </c>
      <c r="H24" s="21" t="n"/>
      <c r="I24" s="21" t="n"/>
      <c r="J24" s="21" t="n"/>
      <c r="K24" s="21" t="n"/>
      <c r="L24" s="21" t="n"/>
      <c r="M24" s="21" t="n"/>
      <c r="N24" s="21" t="n"/>
      <c r="O24" s="21" t="n"/>
      <c r="P24" s="21" t="n"/>
      <c r="Q24" s="21" t="n"/>
      <c r="R24" s="21" t="n"/>
    </row>
    <row r="25">
      <c r="A25" s="26" t="inlineStr">
        <is>
          <t>Elena Ríos</t>
        </is>
      </c>
      <c r="B25" s="29">
        <f>COUNTIF('Propuestas'!$H$2:$H$109,$A25)</f>
        <v/>
      </c>
      <c r="C25" s="45">
        <f>SUMIF('Propuestas'!$H$2:$H$109,$A25,'Propuestas'!$M$2:$M$109)</f>
        <v/>
      </c>
      <c r="D25" s="45">
        <f>SUMIF('Propuestas'!$H$2:$H$109,$A25,'Propuestas'!$Q$2:$Q$109)</f>
        <v/>
      </c>
      <c r="E25" s="21" t="n"/>
      <c r="F25" s="46" t="n">
        <v>46082</v>
      </c>
      <c r="G25" s="45">
        <f>IFERROR(SUMIFS('Propuestas'!$M$2:$M$109,'Propuestas'!$C$2:$C$109,"&gt;="&amp;F25,'Propuestas'!$C$2:$C$109,"&lt;"&amp;DATE(YEAR(F25),MONTH(F25)+1,1)),0)</f>
        <v/>
      </c>
      <c r="H25" s="21" t="n"/>
      <c r="I25" s="21" t="n"/>
      <c r="J25" s="21" t="n"/>
      <c r="K25" s="21" t="n"/>
      <c r="L25" s="21" t="n"/>
      <c r="M25" s="21" t="n"/>
      <c r="N25" s="21" t="n"/>
      <c r="O25" s="21" t="n"/>
      <c r="P25" s="21" t="n"/>
      <c r="Q25" s="21" t="n"/>
      <c r="R25" s="21" t="n"/>
    </row>
    <row r="26">
      <c r="A26" s="26" t="inlineStr">
        <is>
          <t>Diego Romero</t>
        </is>
      </c>
      <c r="B26" s="29">
        <f>COUNTIF('Propuestas'!$H$2:$H$109,$A26)</f>
        <v/>
      </c>
      <c r="C26" s="45">
        <f>SUMIF('Propuestas'!$H$2:$H$109,$A26,'Propuestas'!$M$2:$M$109)</f>
        <v/>
      </c>
      <c r="D26" s="45">
        <f>SUMIF('Propuestas'!$H$2:$H$109,$A26,'Propuestas'!$Q$2:$Q$109)</f>
        <v/>
      </c>
      <c r="E26" s="21" t="n"/>
      <c r="F26" s="46" t="n">
        <v>46113</v>
      </c>
      <c r="G26" s="45">
        <f>IFERROR(SUMIFS('Propuestas'!$M$2:$M$109,'Propuestas'!$C$2:$C$109,"&gt;="&amp;F26,'Propuestas'!$C$2:$C$109,"&lt;"&amp;DATE(YEAR(F26),MONTH(F26)+1,1)),0)</f>
        <v/>
      </c>
      <c r="H26" s="21" t="n"/>
      <c r="I26" s="21" t="n"/>
      <c r="J26" s="21" t="n"/>
      <c r="K26" s="21" t="n"/>
      <c r="L26" s="21" t="n"/>
      <c r="M26" s="21" t="n"/>
      <c r="N26" s="21" t="n"/>
      <c r="O26" s="21" t="n"/>
      <c r="P26" s="21" t="n"/>
      <c r="Q26" s="21" t="n"/>
      <c r="R26" s="21" t="n"/>
    </row>
    <row r="27">
      <c r="A27" s="21" t="n"/>
      <c r="B27" s="21" t="n"/>
      <c r="C27" s="21" t="n"/>
      <c r="D27" s="21" t="n"/>
      <c r="E27" s="21" t="n"/>
      <c r="F27" s="46" t="n">
        <v>46143</v>
      </c>
      <c r="G27" s="45">
        <f>IFERROR(SUMIFS('Propuestas'!$M$2:$M$109,'Propuestas'!$C$2:$C$109,"&gt;="&amp;F27,'Propuestas'!$C$2:$C$109,"&lt;"&amp;DATE(YEAR(F27),MONTH(F27)+1,1)),0)</f>
        <v/>
      </c>
      <c r="H27" s="21" t="n"/>
      <c r="I27" s="21" t="n"/>
      <c r="J27" s="21" t="n"/>
      <c r="K27" s="21" t="n"/>
      <c r="L27" s="21" t="n"/>
      <c r="M27" s="21" t="n"/>
      <c r="N27" s="21" t="n"/>
      <c r="O27" s="21" t="n"/>
      <c r="P27" s="21" t="n"/>
      <c r="Q27" s="21" t="n"/>
      <c r="R27" s="21" t="n"/>
    </row>
    <row r="28">
      <c r="A28" s="21" t="n"/>
      <c r="B28" s="21" t="n"/>
      <c r="C28" s="21" t="n"/>
      <c r="D28" s="21" t="n"/>
      <c r="E28" s="21" t="n"/>
      <c r="F28" s="46" t="n">
        <v>46174</v>
      </c>
      <c r="G28" s="45">
        <f>IFERROR(SUMIFS('Propuestas'!$M$2:$M$109,'Propuestas'!$C$2:$C$109,"&gt;="&amp;F28,'Propuestas'!$C$2:$C$109,"&lt;"&amp;DATE(YEAR(F28),MONTH(F28)+1,1)),0)</f>
        <v/>
      </c>
      <c r="H28" s="21" t="n"/>
      <c r="I28" s="21" t="n"/>
      <c r="J28" s="21" t="n"/>
      <c r="K28" s="21" t="n"/>
      <c r="L28" s="21" t="n"/>
      <c r="M28" s="21" t="n"/>
      <c r="N28" s="21" t="n"/>
      <c r="O28" s="21" t="n"/>
      <c r="P28" s="21" t="n"/>
      <c r="Q28" s="21" t="n"/>
      <c r="R28" s="21" t="n"/>
    </row>
    <row r="29">
      <c r="A29" s="21" t="n"/>
      <c r="B29" s="21" t="n"/>
      <c r="C29" s="21" t="n"/>
      <c r="D29" s="21" t="n"/>
      <c r="E29" s="21" t="n"/>
      <c r="F29" s="46" t="n">
        <v>46204</v>
      </c>
      <c r="G29" s="45">
        <f>IFERROR(SUMIFS('Propuestas'!$M$2:$M$109,'Propuestas'!$C$2:$C$109,"&gt;="&amp;F29,'Propuestas'!$C$2:$C$109,"&lt;"&amp;DATE(YEAR(F29),MONTH(F29)+1,1)),0)</f>
        <v/>
      </c>
      <c r="H29" s="21" t="n"/>
      <c r="I29" s="21" t="n"/>
      <c r="J29" s="21" t="n"/>
      <c r="K29" s="21" t="n"/>
      <c r="L29" s="21" t="n"/>
      <c r="M29" s="21" t="n"/>
      <c r="N29" s="21" t="n"/>
      <c r="O29" s="21" t="n"/>
      <c r="P29" s="21" t="n"/>
      <c r="Q29" s="21" t="n"/>
      <c r="R29" s="21" t="n"/>
    </row>
    <row r="30">
      <c r="A30" s="21" t="n"/>
      <c r="B30" s="21" t="n"/>
      <c r="C30" s="21" t="n"/>
      <c r="D30" s="21" t="n"/>
      <c r="E30" s="21" t="n"/>
      <c r="F30" s="46" t="n">
        <v>46235</v>
      </c>
      <c r="G30" s="45">
        <f>IFERROR(SUMIFS('Propuestas'!$M$2:$M$109,'Propuestas'!$C$2:$C$109,"&gt;="&amp;F30,'Propuestas'!$C$2:$C$109,"&lt;"&amp;DATE(YEAR(F30),MONTH(F30)+1,1)),0)</f>
        <v/>
      </c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21" t="n"/>
    </row>
    <row r="31">
      <c r="A31" s="21" t="n"/>
      <c r="B31" s="21" t="n"/>
      <c r="C31" s="21" t="n"/>
      <c r="D31" s="21" t="n"/>
      <c r="E31" s="21" t="n"/>
      <c r="F31" s="46" t="n">
        <v>46266</v>
      </c>
      <c r="G31" s="45">
        <f>IFERROR(SUMIFS('Propuestas'!$M$2:$M$109,'Propuestas'!$C$2:$C$109,"&gt;="&amp;F31,'Propuestas'!$C$2:$C$109,"&lt;"&amp;DATE(YEAR(F31),MONTH(F31)+1,1)),0)</f>
        <v/>
      </c>
      <c r="H31" s="21" t="n"/>
      <c r="I31" s="21" t="n"/>
      <c r="J31" s="21" t="n"/>
      <c r="K31" s="21" t="n"/>
      <c r="L31" s="21" t="n"/>
      <c r="M31" s="21" t="n"/>
      <c r="N31" s="21" t="n"/>
      <c r="O31" s="21" t="n"/>
      <c r="P31" s="21" t="n"/>
      <c r="Q31" s="21" t="n"/>
      <c r="R31" s="21" t="n"/>
    </row>
    <row r="32">
      <c r="A32" s="21" t="n"/>
      <c r="B32" s="21" t="n"/>
      <c r="C32" s="21" t="n"/>
      <c r="D32" s="21" t="n"/>
      <c r="E32" s="21" t="n"/>
      <c r="F32" s="46" t="n">
        <v>46296</v>
      </c>
      <c r="G32" s="45">
        <f>IFERROR(SUMIFS('Propuestas'!$M$2:$M$109,'Propuestas'!$C$2:$C$109,"&gt;="&amp;F32,'Propuestas'!$C$2:$C$109,"&lt;"&amp;DATE(YEAR(F32),MONTH(F32)+1,1)),0)</f>
        <v/>
      </c>
      <c r="H32" s="21" t="n"/>
      <c r="I32" s="21" t="n"/>
      <c r="J32" s="21" t="n"/>
      <c r="K32" s="21" t="n"/>
      <c r="L32" s="21" t="n"/>
      <c r="M32" s="21" t="n"/>
      <c r="N32" s="21" t="n"/>
      <c r="O32" s="21" t="n"/>
      <c r="P32" s="21" t="n"/>
      <c r="Q32" s="21" t="n"/>
      <c r="R32" s="21" t="n"/>
    </row>
    <row r="33">
      <c r="A33" s="21" t="n"/>
      <c r="B33" s="21" t="n"/>
      <c r="C33" s="21" t="n"/>
      <c r="D33" s="21" t="n"/>
      <c r="E33" s="21" t="n"/>
      <c r="F33" s="46" t="n">
        <v>46327</v>
      </c>
      <c r="G33" s="45">
        <f>IFERROR(SUMIFS('Propuestas'!$M$2:$M$109,'Propuestas'!$C$2:$C$109,"&gt;="&amp;F33,'Propuestas'!$C$2:$C$109,"&lt;"&amp;DATE(YEAR(F33),MONTH(F33)+1,1)),0)</f>
        <v/>
      </c>
      <c r="H33" s="21" t="n"/>
      <c r="I33" s="21" t="n"/>
      <c r="J33" s="21" t="n"/>
      <c r="K33" s="21" t="n"/>
      <c r="L33" s="21" t="n"/>
      <c r="M33" s="21" t="n"/>
      <c r="N33" s="21" t="n"/>
      <c r="O33" s="21" t="n"/>
      <c r="P33" s="21" t="n"/>
      <c r="Q33" s="21" t="n"/>
      <c r="R33" s="21" t="n"/>
    </row>
    <row r="34">
      <c r="A34" s="21" t="n"/>
      <c r="B34" s="21" t="n"/>
      <c r="C34" s="21" t="n"/>
      <c r="D34" s="21" t="n"/>
      <c r="E34" s="21" t="n"/>
      <c r="F34" s="46" t="n">
        <v>46357</v>
      </c>
      <c r="G34" s="45">
        <f>IFERROR(SUMIFS('Propuestas'!$M$2:$M$109,'Propuestas'!$C$2:$C$109,"&gt;="&amp;F34,'Propuestas'!$C$2:$C$109,"&lt;"&amp;DATE(YEAR(F34),MONTH(F34)+1,1)),0)</f>
        <v/>
      </c>
      <c r="H34" s="21" t="n"/>
      <c r="I34" s="21" t="n"/>
      <c r="J34" s="21" t="n"/>
      <c r="K34" s="21" t="n"/>
      <c r="L34" s="21" t="n"/>
      <c r="M34" s="21" t="n"/>
      <c r="N34" s="21" t="n"/>
      <c r="O34" s="21" t="n"/>
      <c r="P34" s="21" t="n"/>
      <c r="Q34" s="21" t="n"/>
      <c r="R34" s="21" t="n"/>
    </row>
    <row r="35">
      <c r="A35" s="21" t="n"/>
      <c r="B35" s="21" t="n"/>
      <c r="C35" s="21" t="n"/>
      <c r="D35" s="21" t="n"/>
      <c r="E35" s="21" t="n"/>
      <c r="F35" s="21" t="n"/>
      <c r="G35" s="21" t="n"/>
      <c r="H35" s="21" t="n"/>
      <c r="I35" s="21" t="n"/>
      <c r="J35" s="21" t="n"/>
      <c r="K35" s="21" t="n"/>
      <c r="L35" s="21" t="n"/>
      <c r="M35" s="21" t="n"/>
      <c r="N35" s="21" t="n"/>
      <c r="O35" s="21" t="n"/>
      <c r="P35" s="21" t="n"/>
      <c r="Q35" s="21" t="n"/>
      <c r="R35" s="21" t="n"/>
    </row>
    <row r="36">
      <c r="A36" s="21" t="n"/>
      <c r="B36" s="21" t="n"/>
      <c r="C36" s="21" t="n"/>
      <c r="D36" s="21" t="n"/>
      <c r="E36" s="21" t="n"/>
      <c r="F36" s="21" t="n"/>
      <c r="G36" s="21" t="n"/>
      <c r="H36" s="21" t="n"/>
      <c r="I36" s="21" t="n"/>
      <c r="J36" s="21" t="n"/>
      <c r="K36" s="21" t="n"/>
      <c r="L36" s="21" t="n"/>
      <c r="M36" s="21" t="n"/>
      <c r="N36" s="21" t="n"/>
      <c r="O36" s="21" t="n"/>
      <c r="P36" s="21" t="n"/>
      <c r="Q36" s="21" t="n"/>
      <c r="R36" s="21" t="n"/>
    </row>
    <row r="37">
      <c r="A37" s="21" t="n"/>
      <c r="B37" s="21" t="n"/>
      <c r="C37" s="21" t="n"/>
      <c r="D37" s="21" t="n"/>
      <c r="E37" s="21" t="n"/>
      <c r="F37" s="21" t="n"/>
      <c r="G37" s="21" t="n"/>
      <c r="H37" s="21" t="n"/>
      <c r="I37" s="21" t="n"/>
      <c r="J37" s="21" t="n"/>
      <c r="K37" s="21" t="n"/>
      <c r="L37" s="21" t="n"/>
      <c r="M37" s="21" t="n"/>
      <c r="N37" s="21" t="n"/>
      <c r="O37" s="21" t="n"/>
      <c r="P37" s="21" t="n"/>
      <c r="Q37" s="21" t="n"/>
      <c r="R37" s="21" t="n"/>
    </row>
    <row r="38">
      <c r="A38" s="21" t="n"/>
      <c r="B38" s="21" t="n"/>
      <c r="C38" s="21" t="n"/>
      <c r="D38" s="21" t="n"/>
      <c r="E38" s="21" t="n"/>
      <c r="F38" s="21" t="n"/>
      <c r="G38" s="21" t="n"/>
      <c r="H38" s="21" t="n"/>
      <c r="I38" s="21" t="n"/>
      <c r="J38" s="21" t="n"/>
      <c r="K38" s="21" t="n"/>
      <c r="L38" s="21" t="n"/>
      <c r="M38" s="21" t="n"/>
      <c r="N38" s="21" t="n"/>
      <c r="O38" s="21" t="n"/>
      <c r="P38" s="21" t="n"/>
      <c r="Q38" s="21" t="n"/>
      <c r="R38" s="21" t="n"/>
    </row>
    <row r="39">
      <c r="A39" s="21" t="n"/>
      <c r="B39" s="21" t="n"/>
      <c r="C39" s="21" t="n"/>
      <c r="D39" s="21" t="n"/>
      <c r="E39" s="21" t="n"/>
      <c r="F39" s="21" t="n"/>
      <c r="G39" s="21" t="n"/>
      <c r="H39" s="21" t="n"/>
      <c r="I39" s="21" t="n"/>
      <c r="J39" s="21" t="n"/>
      <c r="K39" s="21" t="n"/>
      <c r="L39" s="21" t="n"/>
      <c r="M39" s="21" t="n"/>
      <c r="N39" s="21" t="n"/>
      <c r="O39" s="21" t="n"/>
      <c r="P39" s="21" t="n"/>
      <c r="Q39" s="21" t="n"/>
      <c r="R39" s="21" t="n"/>
    </row>
    <row r="40">
      <c r="A40" s="21" t="n"/>
      <c r="B40" s="21" t="n"/>
      <c r="C40" s="21" t="n"/>
      <c r="D40" s="21" t="n"/>
      <c r="E40" s="21" t="n"/>
      <c r="F40" s="21" t="n"/>
      <c r="G40" s="21" t="n"/>
      <c r="H40" s="21" t="n"/>
      <c r="I40" s="21" t="n"/>
      <c r="J40" s="21" t="n"/>
      <c r="K40" s="21" t="n"/>
      <c r="L40" s="21" t="n"/>
      <c r="M40" s="21" t="n"/>
      <c r="N40" s="21" t="n"/>
      <c r="O40" s="21" t="n"/>
      <c r="P40" s="21" t="n"/>
      <c r="Q40" s="21" t="n"/>
      <c r="R40" s="21" t="n"/>
    </row>
    <row r="41">
      <c r="A41" s="21" t="n"/>
      <c r="B41" s="21" t="n"/>
      <c r="C41" s="21" t="n"/>
      <c r="D41" s="21" t="n"/>
      <c r="E41" s="21" t="n"/>
      <c r="F41" s="21" t="n"/>
      <c r="G41" s="21" t="n"/>
      <c r="H41" s="21" t="n"/>
      <c r="I41" s="21" t="n"/>
      <c r="J41" s="21" t="n"/>
      <c r="K41" s="21" t="n"/>
      <c r="L41" s="21" t="n"/>
      <c r="M41" s="21" t="n"/>
      <c r="N41" s="21" t="n"/>
      <c r="O41" s="21" t="n"/>
      <c r="P41" s="21" t="n"/>
      <c r="Q41" s="21" t="n"/>
      <c r="R41" s="21" t="n"/>
    </row>
    <row r="42">
      <c r="A42" s="21" t="n"/>
      <c r="B42" s="21" t="n"/>
      <c r="C42" s="21" t="n"/>
      <c r="D42" s="21" t="n"/>
      <c r="E42" s="21" t="n"/>
      <c r="F42" s="21" t="n"/>
      <c r="G42" s="21" t="n"/>
      <c r="H42" s="21" t="n"/>
      <c r="I42" s="21" t="n"/>
      <c r="J42" s="21" t="n"/>
      <c r="K42" s="21" t="n"/>
      <c r="L42" s="21" t="n"/>
      <c r="M42" s="21" t="n"/>
      <c r="N42" s="21" t="n"/>
      <c r="O42" s="21" t="n"/>
      <c r="P42" s="21" t="n"/>
      <c r="Q42" s="21" t="n"/>
      <c r="R42" s="21" t="n"/>
    </row>
    <row r="43">
      <c r="A43" s="21" t="n"/>
      <c r="B43" s="21" t="n"/>
      <c r="C43" s="21" t="n"/>
      <c r="D43" s="21" t="n"/>
      <c r="E43" s="21" t="n"/>
      <c r="F43" s="21" t="n"/>
      <c r="G43" s="21" t="n"/>
      <c r="H43" s="21" t="n"/>
      <c r="I43" s="21" t="n"/>
      <c r="J43" s="21" t="n"/>
      <c r="K43" s="21" t="n"/>
      <c r="L43" s="21" t="n"/>
      <c r="M43" s="21" t="n"/>
      <c r="N43" s="21" t="n"/>
      <c r="O43" s="21" t="n"/>
      <c r="P43" s="21" t="n"/>
      <c r="Q43" s="21" t="n"/>
      <c r="R43" s="21" t="n"/>
    </row>
    <row r="44">
      <c r="A44" s="21" t="n"/>
      <c r="B44" s="21" t="n"/>
      <c r="C44" s="21" t="n"/>
      <c r="D44" s="21" t="n"/>
      <c r="E44" s="21" t="n"/>
      <c r="F44" s="21" t="n"/>
      <c r="G44" s="21" t="n"/>
      <c r="H44" s="21" t="n"/>
      <c r="I44" s="21" t="n"/>
      <c r="J44" s="21" t="n"/>
      <c r="K44" s="21" t="n"/>
      <c r="L44" s="21" t="n"/>
      <c r="M44" s="21" t="n"/>
      <c r="N44" s="21" t="n"/>
      <c r="O44" s="21" t="n"/>
      <c r="P44" s="21" t="n"/>
      <c r="Q44" s="21" t="n"/>
      <c r="R44" s="21" t="n"/>
    </row>
    <row r="45">
      <c r="A45" s="21" t="n"/>
      <c r="B45" s="21" t="n"/>
      <c r="C45" s="21" t="n"/>
      <c r="D45" s="21" t="n"/>
      <c r="E45" s="21" t="n"/>
      <c r="F45" s="21" t="n"/>
      <c r="G45" s="21" t="n"/>
      <c r="H45" s="21" t="n"/>
      <c r="I45" s="21" t="n"/>
      <c r="J45" s="21" t="n"/>
      <c r="K45" s="21" t="n"/>
      <c r="L45" s="21" t="n"/>
      <c r="M45" s="21" t="n"/>
      <c r="N45" s="21" t="n"/>
      <c r="O45" s="21" t="n"/>
      <c r="P45" s="21" t="n"/>
      <c r="Q45" s="21" t="n"/>
      <c r="R45" s="21" t="n"/>
    </row>
  </sheetData>
  <mergeCells count="1">
    <mergeCell ref="A1:R1"/>
  </mergeCells>
  <conditionalFormatting sqref="B3:B9">
    <cfRule type="cellIs" priority="1" operator="greaterThan" dxfId="3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55" customWidth="1" min="2" max="2"/>
    <col width="66" customWidth="1" min="3" max="3"/>
  </cols>
  <sheetData>
    <row r="1" ht="30" customHeight="1">
      <c r="A1" s="19" t="inlineStr">
        <is>
          <t>Guía de uso de la plantilla de seguimiento comercial</t>
        </is>
      </c>
      <c r="B1" s="42" t="n"/>
      <c r="C1" s="43" t="n"/>
    </row>
    <row r="2"/>
    <row r="3">
      <c r="A3" s="32" t="inlineStr">
        <is>
          <t>Uso recomendado</t>
        </is>
      </c>
    </row>
    <row r="4">
      <c r="A4" s="25" t="inlineStr">
        <is>
          <t>Paso</t>
        </is>
      </c>
      <c r="B4" s="25" t="inlineStr">
        <is>
          <t>Instrucción</t>
        </is>
      </c>
      <c r="C4" s="25" t="inlineStr">
        <is>
          <t>Aplicación práctica</t>
        </is>
      </c>
    </row>
    <row r="5" ht="48" customHeight="1">
      <c r="A5" s="15" t="inlineStr">
        <is>
          <t>1</t>
        </is>
      </c>
      <c r="B5" s="33" t="inlineStr">
        <is>
          <t>Registrar una propuesta por fila y mantener el número correlativo.</t>
        </is>
      </c>
      <c r="C5" s="33" t="inlineStr">
        <is>
          <t>Utilice un ID único y un número de propuesta que permita localizar el documento comercial original.</t>
        </is>
      </c>
    </row>
    <row r="6" ht="48" customHeight="1">
      <c r="A6" s="11" t="inlineStr">
        <is>
          <t>2</t>
        </is>
      </c>
      <c r="B6" s="34" t="inlineStr">
        <is>
          <t>Actualizar el estado después de cada contacto.</t>
        </is>
      </c>
      <c r="C6" s="34" t="inlineStr">
        <is>
          <t>Seleccione En preparación, Enviada, En negociación, Aceptada, Rechazada o En pausa según la situación real.</t>
        </is>
      </c>
    </row>
    <row r="7" ht="48" customHeight="1">
      <c r="A7" s="15" t="inlineStr">
        <is>
          <t>3</t>
        </is>
      </c>
      <c r="B7" s="33" t="inlineStr">
        <is>
          <t>Revisar semanalmente la columna Fecha próxima acción.</t>
        </is>
      </c>
      <c r="C7" s="33" t="inlineStr">
        <is>
          <t>Las fechas vencidas se destacan en rojo para facilitar la priorización de llamadas, reuniones y seguimientos.</t>
        </is>
      </c>
    </row>
    <row r="8" ht="48" customHeight="1">
      <c r="A8" s="11" t="inlineStr">
        <is>
          <t>4</t>
        </is>
      </c>
      <c r="B8" s="34" t="inlineStr">
        <is>
          <t>Utilizar IVA del 21%, 10% o 4% según corresponda.</t>
        </is>
      </c>
      <c r="C8" s="34" t="inlineStr">
        <is>
          <t>El importe de IVA y el importe total se calculan automáticamente a partir del importe neto.</t>
        </is>
      </c>
    </row>
    <row r="9" ht="48" customHeight="1">
      <c r="A9" s="15" t="inlineStr">
        <is>
          <t>5</t>
        </is>
      </c>
      <c r="B9" s="33" t="inlineStr">
        <is>
          <t>Las probabilidades sirven para calcular una previsión comercial, no sustituyen el seguimiento real.</t>
        </is>
      </c>
      <c r="C9" s="33" t="inlineStr">
        <is>
          <t>Actualice la probabilidad conforme avance la oportunidad y contraste siempre la información con el cliente.</t>
        </is>
      </c>
    </row>
    <row r="10" ht="48" customHeight="1">
      <c r="A10" s="11" t="inlineStr">
        <is>
          <t>6</t>
        </is>
      </c>
      <c r="B10" s="34" t="inlineStr">
        <is>
          <t>Tratar los datos de clientes conforme al RGPD, la LOPDGDD y las recomendaciones de la AEPD.</t>
        </is>
      </c>
      <c r="C10" s="34" t="inlineStr">
        <is>
          <t>Registre únicamente los datos necesarios, limite el acceso al archivo y conserve la información durante el plazo necesario.</t>
        </is>
      </c>
    </row>
    <row r="11"/>
    <row r="12"/>
    <row r="13">
      <c r="A13" s="32" t="inlineStr">
        <is>
          <t>Columnas calculadas</t>
        </is>
      </c>
    </row>
    <row r="14">
      <c r="A14" s="35" t="inlineStr">
        <is>
          <t>IVA (€)</t>
        </is>
      </c>
      <c r="B14" s="34" t="inlineStr">
        <is>
          <t>Calculado a partir del importe neto y el porcentaje de IVA.</t>
        </is>
      </c>
    </row>
    <row r="15">
      <c r="A15" s="35" t="inlineStr">
        <is>
          <t>Importe total (€)</t>
        </is>
      </c>
      <c r="B15" s="34" t="inlineStr">
        <is>
          <t>Suma automática del importe neto y el IVA.</t>
        </is>
      </c>
    </row>
    <row r="16">
      <c r="A16" s="35" t="inlineStr">
        <is>
          <t>Importe ponderado (€)</t>
        </is>
      </c>
      <c r="B16" s="34" t="inlineStr">
        <is>
          <t>Previsión del pipeline basada en el importe neto y la probabilidad.</t>
        </is>
      </c>
    </row>
    <row r="17">
      <c r="A17" s="35" t="inlineStr">
        <is>
          <t>Días hasta acción</t>
        </is>
      </c>
      <c r="B17" s="34" t="inlineStr">
        <is>
          <t>Diferencia entre la fecha próxima acción y la fecha actual.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2026-09-07T07:50:30Z</dcterms:created>
  <dcterms:modified xmlns:dcterms="http://purl.org/dc/terms/" xmlns:xsi="http://www.w3.org/2001/XMLSchema-instance" xsi:type="dcterms:W3CDTF">2026-09-07T07:50:30Z</dcterms:modified>
</cp:coreProperties>
</file>