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tradas Inventario" sheetId="1" state="visible" r:id="rId1"/>
    <sheet xmlns:r="http://schemas.openxmlformats.org/officeDocument/2006/relationships" name="Salidas Ventas" sheetId="2" state="visible" r:id="rId2"/>
    <sheet xmlns:r="http://schemas.openxmlformats.org/officeDocument/2006/relationships" name="Resumen" sheetId="3" state="visible" r:id="rId3"/>
    <sheet xmlns:r="http://schemas.openxmlformats.org/officeDocument/2006/relationships" name="Instrucciones" sheetId="4" state="visible" r:id="rId4"/>
  </sheets>
  <definedNames/>
  <calcPr calcId="124519" fullCalcOnLoad="1"/>
</workbook>
</file>

<file path=xl/styles.xml><?xml version="1.0" encoding="utf-8"?>
<styleSheet xmlns="http://schemas.openxmlformats.org/spreadsheetml/2006/main">
  <numFmts count="3">
    <numFmt numFmtId="164" formatCode="#.##0"/>
    <numFmt numFmtId="165" formatCode="#.##0,00&quot; €&quot;"/>
    <numFmt numFmtId="166" formatCode="0,0%"/>
  </numFmts>
  <fonts count="6">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6">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1" applyAlignment="1" pivotButton="0" quotePrefix="0" xfId="0">
      <alignment horizontal="left" vertical="center"/>
    </xf>
    <xf numFmtId="0" fontId="3" fillId="3" borderId="1" applyAlignment="1" pivotButton="0" quotePrefix="0" xfId="0">
      <alignment horizontal="center" vertical="center" wrapText="1"/>
    </xf>
    <xf numFmtId="164" fontId="3" fillId="3" borderId="1" applyAlignment="1" pivotButton="0" quotePrefix="0" xfId="0">
      <alignment horizontal="center" vertical="center" wrapText="1"/>
    </xf>
    <xf numFmtId="165" fontId="3" fillId="4" borderId="1" applyAlignment="1" pivotButton="0" quotePrefix="0" xfId="0">
      <alignment horizontal="right" vertical="center"/>
    </xf>
    <xf numFmtId="165" fontId="3" fillId="3" borderId="1" applyAlignment="1" pivotButton="0" quotePrefix="0" xfId="0">
      <alignment horizontal="right" vertical="center"/>
    </xf>
    <xf numFmtId="164" fontId="3" fillId="4" borderId="1" applyAlignment="1" pivotButton="0" quotePrefix="0" xfId="0">
      <alignment horizontal="center" vertical="center" wrapText="1"/>
    </xf>
    <xf numFmtId="0" fontId="3" fillId="5" borderId="1" applyAlignment="1" pivotButton="0" quotePrefix="0" xfId="0">
      <alignment horizontal="left" vertical="center"/>
    </xf>
    <xf numFmtId="0" fontId="3" fillId="5" borderId="1" applyAlignment="1" pivotButton="0" quotePrefix="0" xfId="0">
      <alignment horizontal="center" vertical="center" wrapText="1"/>
    </xf>
    <xf numFmtId="164" fontId="3" fillId="5" borderId="1" applyAlignment="1" pivotButton="0" quotePrefix="0" xfId="0">
      <alignment horizontal="center" vertical="center" wrapText="1"/>
    </xf>
    <xf numFmtId="165" fontId="3" fillId="5" borderId="1" applyAlignment="1" pivotButton="0" quotePrefix="0" xfId="0">
      <alignment horizontal="right" vertical="center"/>
    </xf>
    <xf numFmtId="0" fontId="5" fillId="6" borderId="1" pivotButton="0" quotePrefix="0" xfId="0"/>
    <xf numFmtId="164" fontId="5" fillId="6" borderId="1" pivotButton="0" quotePrefix="0" xfId="0"/>
    <xf numFmtId="165" fontId="5" fillId="6" borderId="1" pivotButton="0" quotePrefix="0" xfId="0"/>
    <xf numFmtId="166" fontId="3" fillId="3" borderId="1" applyAlignment="1" pivotButton="0" quotePrefix="0" xfId="0">
      <alignment horizontal="center" vertical="center" wrapText="1"/>
    </xf>
    <xf numFmtId="166" fontId="3" fillId="5" borderId="1" applyAlignment="1" pivotButton="0" quotePrefix="0" xfId="0">
      <alignment horizontal="center" vertical="center" wrapText="1"/>
    </xf>
    <xf numFmtId="166" fontId="5" fillId="6" borderId="1" pivotButton="0" quotePrefix="0" xfId="0"/>
    <xf numFmtId="0" fontId="2" fillId="6" borderId="0" applyAlignment="1" pivotButton="0" quotePrefix="0" xfId="0">
      <alignment horizontal="center" vertical="center" wrapText="1"/>
    </xf>
    <xf numFmtId="0" fontId="4" fillId="3" borderId="1" pivotButton="0" quotePrefix="0" xfId="0"/>
    <xf numFmtId="165" fontId="3" fillId="0" borderId="1" pivotButton="0" quotePrefix="0" xfId="0"/>
    <xf numFmtId="164" fontId="3" fillId="0" borderId="1" pivotButton="0" quotePrefix="0" xfId="0"/>
    <xf numFmtId="0" fontId="3" fillId="0" borderId="1" pivotButton="0" quotePrefix="0" xfId="0"/>
    <xf numFmtId="0" fontId="5" fillId="6" borderId="1" applyAlignment="1" pivotButton="0" quotePrefix="0" xfId="0">
      <alignment horizontal="left" vertical="center" wrapText="1"/>
    </xf>
    <xf numFmtId="0" fontId="3" fillId="0" borderId="1" applyAlignment="1" pivotButton="0" quotePrefix="0" xfId="0">
      <alignment horizontal="left" vertical="center" wrapText="1"/>
    </xf>
  </cellXfs>
  <cellStyles count="1">
    <cellStyle name="Normal" xfId="0" builtinId="0" hidden="0"/>
  </cellStyles>
  <dxfs count="3">
    <dxf>
      <font>
        <b val="1"/>
        <color rgb="007F1D1D"/>
      </font>
      <fill>
        <patternFill patternType="solid">
          <fgColor rgb="00FCA5A5"/>
        </patternFill>
      </fill>
    </dxf>
    <dxf>
      <font>
        <b val="1"/>
        <color rgb="0014532D"/>
      </font>
      <fill>
        <patternFill patternType="solid">
          <fgColor rgb="00BBF7D0"/>
        </patternFill>
      </fill>
    </dxf>
    <dxf>
      <font>
        <b val="1"/>
        <color rgb="00713F12"/>
      </font>
      <fill>
        <patternFill patternType="solid">
          <fgColor rgb="00FEF08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Valor de Stock por Producto (€)</a:t>
            </a:r>
          </a:p>
        </rich>
      </tx>
    </title>
    <plotArea>
      <barChart>
        <barDir val="col"/>
        <grouping val="clustered"/>
        <ser>
          <idx val="0"/>
          <order val="0"/>
          <tx>
            <strRef>
              <f>'Resumen'!E11</f>
            </strRef>
          </tx>
          <spPr>
            <a:solidFill xmlns:a="http://schemas.openxmlformats.org/drawingml/2006/main">
              <a:srgbClr val="0F766E"/>
            </a:solidFill>
            <a:ln xmlns:a="http://schemas.openxmlformats.org/drawingml/2006/main">
              <a:prstDash val="solid"/>
            </a:ln>
          </spPr>
          <cat>
            <numRef>
              <f>'Resumen'!$A$12:$A$15</f>
            </numRef>
          </cat>
          <val>
            <numRef>
              <f>'Resumen'!$E$12:$E$15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Producto</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Valor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Distribución del Valor de Inventario</a:t>
            </a:r>
          </a:p>
        </rich>
      </tx>
    </title>
    <plotArea>
      <pieChart>
        <varyColors val="1"/>
        <ser>
          <idx val="0"/>
          <order val="0"/>
          <tx>
            <strRef>
              <f>'Resumen'!E11</f>
            </strRef>
          </tx>
          <spPr>
            <a:solidFill xmlns:a="http://schemas.openxmlformats.org/drawingml/2006/main">
              <a:srgbClr val="14B8A6"/>
            </a:solidFill>
            <a:ln xmlns:a="http://schemas.openxmlformats.org/drawingml/2006/main">
              <a:prstDash val="solid"/>
            </a:ln>
          </spPr>
          <cat>
            <numRef>
              <f>'Resumen'!$A$12:$A$15</f>
            </numRef>
          </cat>
          <val>
            <numRef>
              <f>'Resumen'!$E$12:$E$15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18</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18</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15"/>
  <sheetViews>
    <sheetView workbookViewId="0">
      <pane ySplit="4" topLeftCell="A5" activePane="bottomLeft" state="frozen"/>
      <selection pane="bottomLeft" activeCell="A1" sqref="A1"/>
    </sheetView>
  </sheetViews>
  <sheetFormatPr baseColWidth="8" defaultRowHeight="15"/>
  <cols>
    <col width="10" customWidth="1" min="1" max="1"/>
    <col width="14" customWidth="1" min="2" max="2"/>
    <col width="24" customWidth="1" min="3" max="3"/>
    <col width="16" customWidth="1" min="4" max="4"/>
    <col width="20" customWidth="1" min="5" max="5"/>
    <col width="16" customWidth="1" min="6" max="6"/>
    <col width="20" customWidth="1" min="7" max="7"/>
    <col width="16" customWidth="1" min="8" max="8"/>
    <col width="18" customWidth="1" min="9" max="9"/>
    <col width="12" customWidth="1" min="10" max="10"/>
  </cols>
  <sheetData>
    <row r="1" ht="28" customHeight="1">
      <c r="A1" s="1" t="inlineStr">
        <is>
          <t>VALORACIÓN DE INVENTARIO FIFO - CONTROL DE ENTRADAS (LOTES DE COMPRA)</t>
        </is>
      </c>
    </row>
    <row r="2"/>
    <row r="3"/>
    <row r="4" ht="32" customHeight="1">
      <c r="A4" s="2" t="inlineStr">
        <is>
          <t>Nº Lote</t>
        </is>
      </c>
      <c r="B4" s="2" t="inlineStr">
        <is>
          <t>Fecha Entrada</t>
        </is>
      </c>
      <c r="C4" s="2" t="inlineStr">
        <is>
          <t>Producto</t>
        </is>
      </c>
      <c r="D4" s="2" t="inlineStr">
        <is>
          <t>Cantidad Comprada</t>
        </is>
      </c>
      <c r="E4" s="2" t="inlineStr">
        <is>
          <t>Precio Unitario Compra (€)</t>
        </is>
      </c>
      <c r="F4" s="2" t="inlineStr">
        <is>
          <t>Coste Total Lote (€)</t>
        </is>
      </c>
      <c r="G4" s="2" t="inlineStr">
        <is>
          <t>Unidades Vendidas del Lote</t>
        </is>
      </c>
      <c r="H4" s="2" t="inlineStr">
        <is>
          <t>Unidades Restantes</t>
        </is>
      </c>
      <c r="I4" s="2" t="inlineStr">
        <is>
          <t>Valor Restante Lote (€)</t>
        </is>
      </c>
      <c r="J4" s="2" t="inlineStr">
        <is>
          <t>Estado</t>
        </is>
      </c>
    </row>
    <row r="5">
      <c r="A5" s="3" t="inlineStr">
        <is>
          <t>L001</t>
        </is>
      </c>
      <c r="B5" s="4" t="inlineStr">
        <is>
          <t>05/01/2026</t>
        </is>
      </c>
      <c r="C5" s="3" t="inlineStr">
        <is>
          <t>Teclado Mecánico RGB</t>
        </is>
      </c>
      <c r="D5" s="5" t="n">
        <v>50</v>
      </c>
      <c r="E5" s="6" t="n">
        <v>18.5</v>
      </c>
      <c r="F5" s="7">
        <f>D5*E5</f>
        <v/>
      </c>
      <c r="G5" s="8" t="n">
        <v>50</v>
      </c>
      <c r="H5" s="5">
        <f>D5-G5</f>
        <v/>
      </c>
      <c r="I5" s="7">
        <f>H5*E5</f>
        <v/>
      </c>
      <c r="J5" s="4">
        <f>IF(H5=0,"Agotado",IF(H5=D5,"Disponible","Parcial"))</f>
        <v/>
      </c>
    </row>
    <row r="6">
      <c r="A6" s="9" t="inlineStr">
        <is>
          <t>L002</t>
        </is>
      </c>
      <c r="B6" s="10" t="inlineStr">
        <is>
          <t>20/01/2026</t>
        </is>
      </c>
      <c r="C6" s="9" t="inlineStr">
        <is>
          <t>Teclado Mecánico RGB</t>
        </is>
      </c>
      <c r="D6" s="11" t="n">
        <v>40</v>
      </c>
      <c r="E6" s="6" t="n">
        <v>19.2</v>
      </c>
      <c r="F6" s="12">
        <f>D6*E6</f>
        <v/>
      </c>
      <c r="G6" s="8" t="n">
        <v>30</v>
      </c>
      <c r="H6" s="11">
        <f>D6-G6</f>
        <v/>
      </c>
      <c r="I6" s="12">
        <f>H6*E6</f>
        <v/>
      </c>
      <c r="J6" s="10">
        <f>IF(H6=0,"Agotado",IF(H6=D6,"Disponible","Parcial"))</f>
        <v/>
      </c>
    </row>
    <row r="7">
      <c r="A7" s="3" t="inlineStr">
        <is>
          <t>L003</t>
        </is>
      </c>
      <c r="B7" s="4" t="inlineStr">
        <is>
          <t>03/02/2026</t>
        </is>
      </c>
      <c r="C7" s="3" t="inlineStr">
        <is>
          <t>Monitor 24" Full HD</t>
        </is>
      </c>
      <c r="D7" s="5" t="n">
        <v>25</v>
      </c>
      <c r="E7" s="6" t="n">
        <v>95</v>
      </c>
      <c r="F7" s="7">
        <f>D7*E7</f>
        <v/>
      </c>
      <c r="G7" s="8" t="n">
        <v>25</v>
      </c>
      <c r="H7" s="5">
        <f>D7-G7</f>
        <v/>
      </c>
      <c r="I7" s="7">
        <f>H7*E7</f>
        <v/>
      </c>
      <c r="J7" s="4">
        <f>IF(H7=0,"Agotado",IF(H7=D7,"Disponible","Parcial"))</f>
        <v/>
      </c>
    </row>
    <row r="8">
      <c r="A8" s="9" t="inlineStr">
        <is>
          <t>L004</t>
        </is>
      </c>
      <c r="B8" s="10" t="inlineStr">
        <is>
          <t>15/02/2026</t>
        </is>
      </c>
      <c r="C8" s="9" t="inlineStr">
        <is>
          <t>Monitor 24" Full HD</t>
        </is>
      </c>
      <c r="D8" s="11" t="n">
        <v>20</v>
      </c>
      <c r="E8" s="6" t="n">
        <v>99.5</v>
      </c>
      <c r="F8" s="12">
        <f>D8*E8</f>
        <v/>
      </c>
      <c r="G8" s="8" t="n">
        <v>10</v>
      </c>
      <c r="H8" s="11">
        <f>D8-G8</f>
        <v/>
      </c>
      <c r="I8" s="12">
        <f>H8*E8</f>
        <v/>
      </c>
      <c r="J8" s="10">
        <f>IF(H8=0,"Agotado",IF(H8=D8,"Disponible","Parcial"))</f>
        <v/>
      </c>
    </row>
    <row r="9">
      <c r="A9" s="3" t="inlineStr">
        <is>
          <t>L005</t>
        </is>
      </c>
      <c r="B9" s="4" t="inlineStr">
        <is>
          <t>01/03/2026</t>
        </is>
      </c>
      <c r="C9" s="3" t="inlineStr">
        <is>
          <t>Ratón Inalámbrico</t>
        </is>
      </c>
      <c r="D9" s="5" t="n">
        <v>100</v>
      </c>
      <c r="E9" s="6" t="n">
        <v>8.199999999999999</v>
      </c>
      <c r="F9" s="7">
        <f>D9*E9</f>
        <v/>
      </c>
      <c r="G9" s="8" t="n">
        <v>100</v>
      </c>
      <c r="H9" s="5">
        <f>D9-G9</f>
        <v/>
      </c>
      <c r="I9" s="7">
        <f>H9*E9</f>
        <v/>
      </c>
      <c r="J9" s="4">
        <f>IF(H9=0,"Agotado",IF(H9=D9,"Disponible","Parcial"))</f>
        <v/>
      </c>
    </row>
    <row r="10">
      <c r="A10" s="9" t="inlineStr">
        <is>
          <t>L006</t>
        </is>
      </c>
      <c r="B10" s="10" t="inlineStr">
        <is>
          <t>18/03/2026</t>
        </is>
      </c>
      <c r="C10" s="9" t="inlineStr">
        <is>
          <t>Ratón Inalámbrico</t>
        </is>
      </c>
      <c r="D10" s="11" t="n">
        <v>80</v>
      </c>
      <c r="E10" s="6" t="n">
        <v>8.6</v>
      </c>
      <c r="F10" s="12">
        <f>D10*E10</f>
        <v/>
      </c>
      <c r="G10" s="8" t="n">
        <v>45</v>
      </c>
      <c r="H10" s="11">
        <f>D10-G10</f>
        <v/>
      </c>
      <c r="I10" s="12">
        <f>H10*E10</f>
        <v/>
      </c>
      <c r="J10" s="10">
        <f>IF(H10=0,"Agotado",IF(H10=D10,"Disponible","Parcial"))</f>
        <v/>
      </c>
    </row>
    <row r="11">
      <c r="A11" s="3" t="inlineStr">
        <is>
          <t>L007</t>
        </is>
      </c>
      <c r="B11" s="4" t="inlineStr">
        <is>
          <t>05/04/2026</t>
        </is>
      </c>
      <c r="C11" s="3" t="inlineStr">
        <is>
          <t>Auriculares Bluetooth</t>
        </is>
      </c>
      <c r="D11" s="5" t="n">
        <v>30</v>
      </c>
      <c r="E11" s="6" t="n">
        <v>22</v>
      </c>
      <c r="F11" s="7">
        <f>D11*E11</f>
        <v/>
      </c>
      <c r="G11" s="8" t="n">
        <v>30</v>
      </c>
      <c r="H11" s="5">
        <f>D11-G11</f>
        <v/>
      </c>
      <c r="I11" s="7">
        <f>H11*E11</f>
        <v/>
      </c>
      <c r="J11" s="4">
        <f>IF(H11=0,"Agotado",IF(H11=D11,"Disponible","Parcial"))</f>
        <v/>
      </c>
    </row>
    <row r="12">
      <c r="A12" s="9" t="inlineStr">
        <is>
          <t>L008</t>
        </is>
      </c>
      <c r="B12" s="10" t="inlineStr">
        <is>
          <t>22/04/2026</t>
        </is>
      </c>
      <c r="C12" s="9" t="inlineStr">
        <is>
          <t>Auriculares Bluetooth</t>
        </is>
      </c>
      <c r="D12" s="11" t="n">
        <v>25</v>
      </c>
      <c r="E12" s="6" t="n">
        <v>23.5</v>
      </c>
      <c r="F12" s="12">
        <f>D12*E12</f>
        <v/>
      </c>
      <c r="G12" s="8" t="n">
        <v>12</v>
      </c>
      <c r="H12" s="11">
        <f>D12-G12</f>
        <v/>
      </c>
      <c r="I12" s="12">
        <f>H12*E12</f>
        <v/>
      </c>
      <c r="J12" s="10">
        <f>IF(H12=0,"Agotado",IF(H12=D12,"Disponible","Parcial"))</f>
        <v/>
      </c>
    </row>
    <row r="13">
      <c r="A13" s="3" t="inlineStr">
        <is>
          <t>L009</t>
        </is>
      </c>
      <c r="B13" s="4" t="inlineStr">
        <is>
          <t>10/05/2026</t>
        </is>
      </c>
      <c r="C13" s="3" t="inlineStr">
        <is>
          <t>Teclado Mecánico RGB</t>
        </is>
      </c>
      <c r="D13" s="5" t="n">
        <v>35</v>
      </c>
      <c r="E13" s="6" t="n">
        <v>19.8</v>
      </c>
      <c r="F13" s="7">
        <f>D13*E13</f>
        <v/>
      </c>
      <c r="G13" s="8" t="n">
        <v>0</v>
      </c>
      <c r="H13" s="5">
        <f>D13-G13</f>
        <v/>
      </c>
      <c r="I13" s="7">
        <f>H13*E13</f>
        <v/>
      </c>
      <c r="J13" s="4">
        <f>IF(H13=0,"Agotado",IF(H13=D13,"Disponible","Parcial"))</f>
        <v/>
      </c>
    </row>
    <row r="14">
      <c r="A14" s="9" t="inlineStr">
        <is>
          <t>L010</t>
        </is>
      </c>
      <c r="B14" s="10" t="inlineStr">
        <is>
          <t>28/05/2026</t>
        </is>
      </c>
      <c r="C14" s="9" t="inlineStr">
        <is>
          <t>Monitor 24" Full HD</t>
        </is>
      </c>
      <c r="D14" s="11" t="n">
        <v>15</v>
      </c>
      <c r="E14" s="6" t="n">
        <v>101</v>
      </c>
      <c r="F14" s="12">
        <f>D14*E14</f>
        <v/>
      </c>
      <c r="G14" s="8" t="n">
        <v>0</v>
      </c>
      <c r="H14" s="11">
        <f>D14-G14</f>
        <v/>
      </c>
      <c r="I14" s="12">
        <f>H14*E14</f>
        <v/>
      </c>
      <c r="J14" s="10">
        <f>IF(H14=0,"Agotado",IF(H14=D14,"Disponible","Parcial"))</f>
        <v/>
      </c>
    </row>
    <row r="15">
      <c r="A15" s="13" t="n"/>
      <c r="B15" s="13" t="n"/>
      <c r="C15" s="13" t="inlineStr">
        <is>
          <t>TOTALES</t>
        </is>
      </c>
      <c r="D15" s="14">
        <f>SUM(D5:D14)</f>
        <v/>
      </c>
      <c r="E15" s="13" t="n"/>
      <c r="F15" s="15">
        <f>SUM(F5:F14)</f>
        <v/>
      </c>
      <c r="G15" s="14">
        <f>SUM(G5:G14)</f>
        <v/>
      </c>
      <c r="H15" s="14">
        <f>SUM(H5:H14)</f>
        <v/>
      </c>
      <c r="I15" s="15">
        <f>SUM(I5:I14)</f>
        <v/>
      </c>
      <c r="J15" s="13" t="n"/>
    </row>
  </sheetData>
  <mergeCells count="1">
    <mergeCell ref="A1:J1"/>
  </mergeCells>
  <conditionalFormatting sqref="J5:J14">
    <cfRule type="expression" priority="1" dxfId="0" stopIfTrue="1">
      <formula>$J5="Agotado"</formula>
    </cfRule>
    <cfRule type="expression" priority="2" dxfId="1" stopIfTrue="1">
      <formula>$J5="Disponible"</formula>
    </cfRule>
    <cfRule type="expression" priority="3" dxfId="2" stopIfTrue="1">
      <formula>$J5="Parcial"</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5"/>
  <sheetViews>
    <sheetView workbookViewId="0">
      <pane ySplit="4" topLeftCell="A5" activePane="bottomLeft" state="frozen"/>
      <selection pane="bottomLeft" activeCell="A1" sqref="A1"/>
    </sheetView>
  </sheetViews>
  <sheetFormatPr baseColWidth="8" defaultRowHeight="15"/>
  <cols>
    <col width="14" customWidth="1" min="1" max="1"/>
    <col width="24" customWidth="1" min="2" max="2"/>
    <col width="16" customWidth="1" min="3" max="3"/>
    <col width="22" customWidth="1" min="4" max="4"/>
    <col width="18" customWidth="1" min="5" max="5"/>
    <col width="20" customWidth="1" min="6" max="6"/>
    <col width="18" customWidth="1" min="7" max="7"/>
    <col width="16" customWidth="1" min="8" max="8"/>
    <col width="12" customWidth="1" min="9" max="9"/>
  </cols>
  <sheetData>
    <row r="1" ht="28" customHeight="1">
      <c r="A1" s="1" t="inlineStr">
        <is>
          <t>REGISTRO DE VENTAS Y COSTE FIFO APLICADO</t>
        </is>
      </c>
    </row>
    <row r="2"/>
    <row r="3"/>
    <row r="4" ht="32" customHeight="1">
      <c r="A4" s="2" t="inlineStr">
        <is>
          <t>Fecha Venta</t>
        </is>
      </c>
      <c r="B4" s="2" t="inlineStr">
        <is>
          <t>Producto</t>
        </is>
      </c>
      <c r="C4" s="2" t="inlineStr">
        <is>
          <t>Cantidad Vendida</t>
        </is>
      </c>
      <c r="D4" s="2" t="inlineStr">
        <is>
          <t>Precio Venta Unitario (€)</t>
        </is>
      </c>
      <c r="E4" s="2" t="inlineStr">
        <is>
          <t>Importe Venta (€)</t>
        </is>
      </c>
      <c r="F4" s="2" t="inlineStr">
        <is>
          <t>Coste FIFO Unitario (€)</t>
        </is>
      </c>
      <c r="G4" s="2" t="inlineStr">
        <is>
          <t>Coste Total FIFO (€)</t>
        </is>
      </c>
      <c r="H4" s="2" t="inlineStr">
        <is>
          <t>Margen Bruto (€)</t>
        </is>
      </c>
      <c r="I4" s="2" t="inlineStr">
        <is>
          <t>Margen %</t>
        </is>
      </c>
    </row>
    <row r="5">
      <c r="A5" s="4" t="inlineStr">
        <is>
          <t>22/01/2026</t>
        </is>
      </c>
      <c r="B5" s="3" t="inlineStr">
        <is>
          <t>Teclado Mecánico RGB</t>
        </is>
      </c>
      <c r="C5" s="8" t="n">
        <v>50</v>
      </c>
      <c r="D5" s="6" t="n">
        <v>29.9</v>
      </c>
      <c r="E5" s="7">
        <f>C5*D5</f>
        <v/>
      </c>
      <c r="F5" s="7">
        <f>IFERROR(SUMPRODUCT((Entradas!$C$5:$C$14=B5)*Entradas!$G$5:$G$14*Entradas!$E$5:$E$14)/SUMPRODUCT((Entradas!$C$5:$C$14=B5)*Entradas!$G$5:$G$14),0)</f>
        <v/>
      </c>
      <c r="G5" s="7">
        <f>F5*C5</f>
        <v/>
      </c>
      <c r="H5" s="7">
        <f>E5-G5</f>
        <v/>
      </c>
      <c r="I5" s="16">
        <f>IFERROR(H5/E5,0)</f>
        <v/>
      </c>
    </row>
    <row r="6">
      <c r="A6" s="10" t="inlineStr">
        <is>
          <t>05/02/2026</t>
        </is>
      </c>
      <c r="B6" s="9" t="inlineStr">
        <is>
          <t>Teclado Mecánico RGB</t>
        </is>
      </c>
      <c r="C6" s="8" t="n">
        <v>30</v>
      </c>
      <c r="D6" s="6" t="n">
        <v>30.5</v>
      </c>
      <c r="E6" s="12">
        <f>C6*D6</f>
        <v/>
      </c>
      <c r="F6" s="12">
        <f>IFERROR(SUMPRODUCT((Entradas!$C$5:$C$14=B6)*Entradas!$G$5:$G$14*Entradas!$E$5:$E$14)/SUMPRODUCT((Entradas!$C$5:$C$14=B6)*Entradas!$G$5:$G$14),0)</f>
        <v/>
      </c>
      <c r="G6" s="12">
        <f>F6*C6</f>
        <v/>
      </c>
      <c r="H6" s="12">
        <f>E6-G6</f>
        <v/>
      </c>
      <c r="I6" s="17">
        <f>IFERROR(H6/E6,0)</f>
        <v/>
      </c>
    </row>
    <row r="7">
      <c r="A7" s="4" t="inlineStr">
        <is>
          <t>10/02/2026</t>
        </is>
      </c>
      <c r="B7" s="3" t="inlineStr">
        <is>
          <t>Monitor 24" Full HD</t>
        </is>
      </c>
      <c r="C7" s="8" t="n">
        <v>25</v>
      </c>
      <c r="D7" s="6" t="n">
        <v>149</v>
      </c>
      <c r="E7" s="7">
        <f>C7*D7</f>
        <v/>
      </c>
      <c r="F7" s="7">
        <f>IFERROR(SUMPRODUCT((Entradas!$C$5:$C$14=B7)*Entradas!$G$5:$G$14*Entradas!$E$5:$E$14)/SUMPRODUCT((Entradas!$C$5:$C$14=B7)*Entradas!$G$5:$G$14),0)</f>
        <v/>
      </c>
      <c r="G7" s="7">
        <f>F7*C7</f>
        <v/>
      </c>
      <c r="H7" s="7">
        <f>E7-G7</f>
        <v/>
      </c>
      <c r="I7" s="16">
        <f>IFERROR(H7/E7,0)</f>
        <v/>
      </c>
    </row>
    <row r="8">
      <c r="A8" s="10" t="inlineStr">
        <is>
          <t>02/03/2026</t>
        </is>
      </c>
      <c r="B8" s="9" t="inlineStr">
        <is>
          <t>Monitor 24" Full HD</t>
        </is>
      </c>
      <c r="C8" s="8" t="n">
        <v>10</v>
      </c>
      <c r="D8" s="6" t="n">
        <v>152</v>
      </c>
      <c r="E8" s="12">
        <f>C8*D8</f>
        <v/>
      </c>
      <c r="F8" s="12">
        <f>IFERROR(SUMPRODUCT((Entradas!$C$5:$C$14=B8)*Entradas!$G$5:$G$14*Entradas!$E$5:$E$14)/SUMPRODUCT((Entradas!$C$5:$C$14=B8)*Entradas!$G$5:$G$14),0)</f>
        <v/>
      </c>
      <c r="G8" s="12">
        <f>F8*C8</f>
        <v/>
      </c>
      <c r="H8" s="12">
        <f>E8-G8</f>
        <v/>
      </c>
      <c r="I8" s="17">
        <f>IFERROR(H8/E8,0)</f>
        <v/>
      </c>
    </row>
    <row r="9">
      <c r="A9" s="4" t="inlineStr">
        <is>
          <t>08/03/2026</t>
        </is>
      </c>
      <c r="B9" s="3" t="inlineStr">
        <is>
          <t>Ratón Inalámbrico</t>
        </is>
      </c>
      <c r="C9" s="8" t="n">
        <v>100</v>
      </c>
      <c r="D9" s="6" t="n">
        <v>14.9</v>
      </c>
      <c r="E9" s="7">
        <f>C9*D9</f>
        <v/>
      </c>
      <c r="F9" s="7">
        <f>IFERROR(SUMPRODUCT((Entradas!$C$5:$C$14=B9)*Entradas!$G$5:$G$14*Entradas!$E$5:$E$14)/SUMPRODUCT((Entradas!$C$5:$C$14=B9)*Entradas!$G$5:$G$14),0)</f>
        <v/>
      </c>
      <c r="G9" s="7">
        <f>F9*C9</f>
        <v/>
      </c>
      <c r="H9" s="7">
        <f>E9-G9</f>
        <v/>
      </c>
      <c r="I9" s="16">
        <f>IFERROR(H9/E9,0)</f>
        <v/>
      </c>
    </row>
    <row r="10">
      <c r="A10" s="10" t="inlineStr">
        <is>
          <t>25/03/2026</t>
        </is>
      </c>
      <c r="B10" s="9" t="inlineStr">
        <is>
          <t>Ratón Inalámbrico</t>
        </is>
      </c>
      <c r="C10" s="8" t="n">
        <v>45</v>
      </c>
      <c r="D10" s="6" t="n">
        <v>15.2</v>
      </c>
      <c r="E10" s="12">
        <f>C10*D10</f>
        <v/>
      </c>
      <c r="F10" s="12">
        <f>IFERROR(SUMPRODUCT((Entradas!$C$5:$C$14=B10)*Entradas!$G$5:$G$14*Entradas!$E$5:$E$14)/SUMPRODUCT((Entradas!$C$5:$C$14=B10)*Entradas!$G$5:$G$14),0)</f>
        <v/>
      </c>
      <c r="G10" s="12">
        <f>F10*C10</f>
        <v/>
      </c>
      <c r="H10" s="12">
        <f>E10-G10</f>
        <v/>
      </c>
      <c r="I10" s="17">
        <f>IFERROR(H10/E10,0)</f>
        <v/>
      </c>
    </row>
    <row r="11">
      <c r="A11" s="4" t="inlineStr">
        <is>
          <t>12/04/2026</t>
        </is>
      </c>
      <c r="B11" s="3" t="inlineStr">
        <is>
          <t>Auriculares Bluetooth</t>
        </is>
      </c>
      <c r="C11" s="8" t="n">
        <v>30</v>
      </c>
      <c r="D11" s="6" t="n">
        <v>39.9</v>
      </c>
      <c r="E11" s="7">
        <f>C11*D11</f>
        <v/>
      </c>
      <c r="F11" s="7">
        <f>IFERROR(SUMPRODUCT((Entradas!$C$5:$C$14=B11)*Entradas!$G$5:$G$14*Entradas!$E$5:$E$14)/SUMPRODUCT((Entradas!$C$5:$C$14=B11)*Entradas!$G$5:$G$14),0)</f>
        <v/>
      </c>
      <c r="G11" s="7">
        <f>F11*C11</f>
        <v/>
      </c>
      <c r="H11" s="7">
        <f>E11-G11</f>
        <v/>
      </c>
      <c r="I11" s="16">
        <f>IFERROR(H11/E11,0)</f>
        <v/>
      </c>
    </row>
    <row r="12">
      <c r="A12" s="10" t="inlineStr">
        <is>
          <t>30/04/2026</t>
        </is>
      </c>
      <c r="B12" s="9" t="inlineStr">
        <is>
          <t>Auriculares Bluetooth</t>
        </is>
      </c>
      <c r="C12" s="8" t="n">
        <v>12</v>
      </c>
      <c r="D12" s="6" t="n">
        <v>41</v>
      </c>
      <c r="E12" s="12">
        <f>C12*D12</f>
        <v/>
      </c>
      <c r="F12" s="12">
        <f>IFERROR(SUMPRODUCT((Entradas!$C$5:$C$14=B12)*Entradas!$G$5:$G$14*Entradas!$E$5:$E$14)/SUMPRODUCT((Entradas!$C$5:$C$14=B12)*Entradas!$G$5:$G$14),0)</f>
        <v/>
      </c>
      <c r="G12" s="12">
        <f>F12*C12</f>
        <v/>
      </c>
      <c r="H12" s="12">
        <f>E12-G12</f>
        <v/>
      </c>
      <c r="I12" s="17">
        <f>IFERROR(H12/E12,0)</f>
        <v/>
      </c>
    </row>
    <row r="13">
      <c r="A13" s="4" t="inlineStr">
        <is>
          <t>15/05/2026</t>
        </is>
      </c>
      <c r="B13" s="3" t="inlineStr">
        <is>
          <t>Teclado Mecánico RGB</t>
        </is>
      </c>
      <c r="C13" s="8" t="n">
        <v>15</v>
      </c>
      <c r="D13" s="6" t="n">
        <v>31</v>
      </c>
      <c r="E13" s="7">
        <f>C13*D13</f>
        <v/>
      </c>
      <c r="F13" s="7">
        <f>IFERROR(SUMPRODUCT((Entradas!$C$5:$C$14=B13)*Entradas!$G$5:$G$14*Entradas!$E$5:$E$14)/SUMPRODUCT((Entradas!$C$5:$C$14=B13)*Entradas!$G$5:$G$14),0)</f>
        <v/>
      </c>
      <c r="G13" s="7">
        <f>F13*C13</f>
        <v/>
      </c>
      <c r="H13" s="7">
        <f>E13-G13</f>
        <v/>
      </c>
      <c r="I13" s="16">
        <f>IFERROR(H13/E13,0)</f>
        <v/>
      </c>
    </row>
    <row r="14">
      <c r="A14" s="10" t="inlineStr">
        <is>
          <t>02/06/2026</t>
        </is>
      </c>
      <c r="B14" s="9" t="inlineStr">
        <is>
          <t>Monitor 24" Full HD</t>
        </is>
      </c>
      <c r="C14" s="8" t="n">
        <v>8</v>
      </c>
      <c r="D14" s="6" t="n">
        <v>154</v>
      </c>
      <c r="E14" s="12">
        <f>C14*D14</f>
        <v/>
      </c>
      <c r="F14" s="12">
        <f>IFERROR(SUMPRODUCT((Entradas!$C$5:$C$14=B14)*Entradas!$G$5:$G$14*Entradas!$E$5:$E$14)/SUMPRODUCT((Entradas!$C$5:$C$14=B14)*Entradas!$G$5:$G$14),0)</f>
        <v/>
      </c>
      <c r="G14" s="12">
        <f>F14*C14</f>
        <v/>
      </c>
      <c r="H14" s="12">
        <f>E14-G14</f>
        <v/>
      </c>
      <c r="I14" s="17">
        <f>IFERROR(H14/E14,0)</f>
        <v/>
      </c>
    </row>
    <row r="15">
      <c r="A15" s="13" t="n"/>
      <c r="B15" s="13" t="inlineStr">
        <is>
          <t>TOTALES</t>
        </is>
      </c>
      <c r="C15" s="14">
        <f>SUM(C5:C14)</f>
        <v/>
      </c>
      <c r="D15" s="13" t="n"/>
      <c r="E15" s="15">
        <f>SUM(E5:E14)</f>
        <v/>
      </c>
      <c r="F15" s="13" t="n"/>
      <c r="G15" s="15">
        <f>SUM(G5:G14)</f>
        <v/>
      </c>
      <c r="H15" s="15">
        <f>SUM(H5:H14)</f>
        <v/>
      </c>
      <c r="I15" s="18">
        <f>IFERROR(H15/E15,0)</f>
        <v/>
      </c>
    </row>
  </sheetData>
  <mergeCells count="1">
    <mergeCell ref="A1:I1"/>
  </mergeCells>
  <conditionalFormatting sqref="I5:I14">
    <cfRule type="expression" priority="1" dxfId="0">
      <formula>$I5&lt;0.15</formula>
    </cfRule>
    <cfRule type="expression" priority="2" dxfId="1">
      <formula>$I5&gt;=0.3</formula>
    </cfRule>
  </conditionalFormatting>
  <dataValidations count="1">
    <dataValidation sqref="B5:B14" showErrorMessage="1" showInputMessage="1" allowBlank="1" type="list">
      <formula1>"Teclado Mecánico RGB,Monitor 24" Full HD,Ratón Inalámbrico,Auriculares Bluetooth"</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24" customWidth="1" min="1" max="1"/>
    <col width="20" customWidth="1" min="2" max="2"/>
    <col width="18" customWidth="1" min="3" max="3"/>
    <col width="18" customWidth="1" min="4" max="4"/>
    <col width="16" customWidth="1" min="5" max="5"/>
    <col width="22" customWidth="1" min="6" max="6"/>
  </cols>
  <sheetData>
    <row r="1" ht="28" customHeight="1">
      <c r="A1" s="1" t="inlineStr">
        <is>
          <t>DASHBOARD DE VALORACIÓN DE INVENTARIO FIFO</t>
        </is>
      </c>
    </row>
    <row r="2"/>
    <row r="3">
      <c r="A3" s="19" t="inlineStr">
        <is>
          <t>INDICADORES CLAVE</t>
        </is>
      </c>
    </row>
    <row r="4">
      <c r="A4" s="20" t="inlineStr">
        <is>
          <t>Valor Total Inventario (€)</t>
        </is>
      </c>
      <c r="B4" s="21">
        <f>E16</f>
        <v/>
      </c>
    </row>
    <row r="5">
      <c r="A5" s="20" t="inlineStr">
        <is>
          <t>Unidades Totales en Stock</t>
        </is>
      </c>
      <c r="B5" s="22">
        <f>D16</f>
        <v/>
      </c>
    </row>
    <row r="6">
      <c r="A6" s="20" t="inlineStr">
        <is>
          <t>Unidades Totales Vendidas</t>
        </is>
      </c>
      <c r="B6" s="22">
        <f>SUM('Salidas Ventas'!C5:C14)</f>
        <v/>
      </c>
    </row>
    <row r="7">
      <c r="A7" s="20" t="inlineStr">
        <is>
          <t>Producto de Mayor Valor en Stock</t>
        </is>
      </c>
      <c r="B7" s="23">
        <f>IFERROR(INDEX(A12:A15,MATCH(MAX(E12:E15),E12:E15,0)),"")</f>
        <v/>
      </c>
    </row>
    <row r="8"/>
    <row r="9"/>
    <row r="10">
      <c r="A10" s="19" t="inlineStr">
        <is>
          <t>DETALLE POR PRODUCTO</t>
        </is>
      </c>
    </row>
    <row r="11" ht="32" customHeight="1">
      <c r="A11" s="2" t="inlineStr">
        <is>
          <t>Producto</t>
        </is>
      </c>
      <c r="B11" s="2" t="inlineStr">
        <is>
          <t>Unidades Compradas</t>
        </is>
      </c>
      <c r="C11" s="2" t="inlineStr">
        <is>
          <t>Unidades Vendidas</t>
        </is>
      </c>
      <c r="D11" s="2" t="inlineStr">
        <is>
          <t>Unidades en Stock</t>
        </is>
      </c>
      <c r="E11" s="2" t="inlineStr">
        <is>
          <t>Valor Stock (€)</t>
        </is>
      </c>
      <c r="F11" s="2" t="inlineStr">
        <is>
          <t>Coste Medio Unitario (€)</t>
        </is>
      </c>
    </row>
    <row r="12">
      <c r="A12" s="3" t="inlineStr">
        <is>
          <t>Teclado Mecánico RGB</t>
        </is>
      </c>
      <c r="B12" s="5">
        <f>SUMIF(Entradas!$C$5:$C$14,A12,Entradas!$D$5:$D$14)</f>
        <v/>
      </c>
      <c r="C12" s="5">
        <f>SUMIF(Entradas!$C$5:$C$14,A12,Entradas!$G$5:$G$14)</f>
        <v/>
      </c>
      <c r="D12" s="5">
        <f>SUMIF(Entradas!$C$5:$C$14,A12,Entradas!$H$5:$H$14)</f>
        <v/>
      </c>
      <c r="E12" s="7">
        <f>SUMIF(Entradas!$C$5:$C$14,A12,Entradas!$I$5:$I$14)</f>
        <v/>
      </c>
      <c r="F12" s="7">
        <f>IFERROR(E12/D12,0)</f>
        <v/>
      </c>
    </row>
    <row r="13">
      <c r="A13" s="9" t="inlineStr">
        <is>
          <t>Monitor 24" Full HD</t>
        </is>
      </c>
      <c r="B13" s="11">
        <f>SUMIF(Entradas!$C$5:$C$14,A13,Entradas!$D$5:$D$14)</f>
        <v/>
      </c>
      <c r="C13" s="11">
        <f>SUMIF(Entradas!$C$5:$C$14,A13,Entradas!$G$5:$G$14)</f>
        <v/>
      </c>
      <c r="D13" s="11">
        <f>SUMIF(Entradas!$C$5:$C$14,A13,Entradas!$H$5:$H$14)</f>
        <v/>
      </c>
      <c r="E13" s="12">
        <f>SUMIF(Entradas!$C$5:$C$14,A13,Entradas!$I$5:$I$14)</f>
        <v/>
      </c>
      <c r="F13" s="12">
        <f>IFERROR(E13/D13,0)</f>
        <v/>
      </c>
    </row>
    <row r="14">
      <c r="A14" s="3" t="inlineStr">
        <is>
          <t>Ratón Inalámbrico</t>
        </is>
      </c>
      <c r="B14" s="5">
        <f>SUMIF(Entradas!$C$5:$C$14,A14,Entradas!$D$5:$D$14)</f>
        <v/>
      </c>
      <c r="C14" s="5">
        <f>SUMIF(Entradas!$C$5:$C$14,A14,Entradas!$G$5:$G$14)</f>
        <v/>
      </c>
      <c r="D14" s="5">
        <f>SUMIF(Entradas!$C$5:$C$14,A14,Entradas!$H$5:$H$14)</f>
        <v/>
      </c>
      <c r="E14" s="7">
        <f>SUMIF(Entradas!$C$5:$C$14,A14,Entradas!$I$5:$I$14)</f>
        <v/>
      </c>
      <c r="F14" s="7">
        <f>IFERROR(E14/D14,0)</f>
        <v/>
      </c>
    </row>
    <row r="15">
      <c r="A15" s="9" t="inlineStr">
        <is>
          <t>Auriculares Bluetooth</t>
        </is>
      </c>
      <c r="B15" s="11">
        <f>SUMIF(Entradas!$C$5:$C$14,A15,Entradas!$D$5:$D$14)</f>
        <v/>
      </c>
      <c r="C15" s="11">
        <f>SUMIF(Entradas!$C$5:$C$14,A15,Entradas!$G$5:$G$14)</f>
        <v/>
      </c>
      <c r="D15" s="11">
        <f>SUMIF(Entradas!$C$5:$C$14,A15,Entradas!$H$5:$H$14)</f>
        <v/>
      </c>
      <c r="E15" s="12">
        <f>SUMIF(Entradas!$C$5:$C$14,A15,Entradas!$I$5:$I$14)</f>
        <v/>
      </c>
      <c r="F15" s="12">
        <f>IFERROR(E15/D15,0)</f>
        <v/>
      </c>
    </row>
    <row r="16">
      <c r="A16" s="13" t="inlineStr">
        <is>
          <t>TOTAL</t>
        </is>
      </c>
      <c r="B16" s="14">
        <f>SUM(B12:B15)</f>
        <v/>
      </c>
      <c r="C16" s="14">
        <f>SUM(C12:C15)</f>
        <v/>
      </c>
      <c r="D16" s="14">
        <f>SUM(D12:D15)</f>
        <v/>
      </c>
      <c r="E16" s="15">
        <f>SUM(E12:E15)</f>
        <v/>
      </c>
      <c r="F16" s="15">
        <f>IFERROR(E16/D16,0)</f>
        <v/>
      </c>
    </row>
  </sheetData>
  <mergeCells count="3">
    <mergeCell ref="A1:F1"/>
    <mergeCell ref="A3:B3"/>
    <mergeCell ref="A10:F10"/>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6" customWidth="1" min="1" max="1"/>
    <col width="90" customWidth="1" min="2" max="2"/>
  </cols>
  <sheetData>
    <row r="1" ht="28" customHeight="1">
      <c r="A1" s="1" t="inlineStr">
        <is>
          <t>INSTRUCCIONES DE USO - PLANTILLA VALORACIÓN FIFO</t>
        </is>
      </c>
    </row>
    <row r="2"/>
    <row r="3" ht="60" customHeight="1">
      <c r="A3" s="24" t="inlineStr">
        <is>
          <t>¿Qué es FIFO?</t>
        </is>
      </c>
      <c r="B3" s="25" t="inlineStr">
        <is>
          <t>FIFO (First In, First Out - "Primero en Entrar, Primero en Salir") es un método de valoración de inventario donde se asume que las primeras unidades compradas son las primeras en venderse. El coste de las ventas se calcula usando el precio de los lotes más antiguos.</t>
        </is>
      </c>
    </row>
    <row r="4" ht="60" customHeight="1">
      <c r="A4" s="24" t="inlineStr">
        <is>
          <t>Hoja "Entradas Inventario"</t>
        </is>
      </c>
      <c r="B4" s="25" t="inlineStr">
        <is>
          <t>Registra cada lote de compra: Nº Lote, Fecha, Producto, Cantidad Comprada y Precio Unitario (celdas amarillas editables). En "Unidades Vendidas del Lote" introduce manualmente cuántas unidades de ese lote concreto se han consumido, respetando el orden cronológico FIFO (agotar primero los lotes más antiguos). Las columnas de Coste Total, Restantes, Valor Restante y Estado se calculan automáticamente.</t>
        </is>
      </c>
    </row>
    <row r="5" ht="60" customHeight="1">
      <c r="A5" s="24" t="inlineStr">
        <is>
          <t>Hoja "Salidas Ventas"</t>
        </is>
      </c>
      <c r="B5" s="25" t="inlineStr">
        <is>
          <t>Registra cada venta: Fecha, Producto (lista desplegable), Cantidad Vendida y Precio Venta Unitario (celdas amarillas). El "Coste FIFO Unitario" se calcula automáticamente como el coste medio ponderado de las unidades consumidas de ese producto en la hoja de Entradas, aplicando así el criterio FIFO. Se obtienen también el Margen Bruto y el Margen %.</t>
        </is>
      </c>
    </row>
    <row r="6" ht="60" customHeight="1">
      <c r="A6" s="24" t="inlineStr">
        <is>
          <t>Hoja "Resumen"</t>
        </is>
      </c>
      <c r="B6" s="25" t="inlineStr">
        <is>
          <t>Panel de control con los indicadores clave: valor total del inventario, unidades en stock, unidades vendidas y producto de mayor valor. Incluye tabla agregada por producto y dos gráficos: barras (valor de stock por producto) y circular (distribución del valor de inventario).</t>
        </is>
      </c>
    </row>
    <row r="7" ht="60" customHeight="1">
      <c r="A7" s="24" t="inlineStr">
        <is>
          <t>Cómo mantener la coherencia FIFO</t>
        </is>
      </c>
      <c r="B7" s="25" t="inlineStr">
        <is>
          <t>Al vender unidades, actualiza primero "Unidades Vendidas del Lote" en los lotes más antiguos de ese producto antes de pasar a los lotes más recientes. Así el sistema replica correctamente el método FIFO en los cálculos de coste y margen.</t>
        </is>
      </c>
    </row>
    <row r="8" ht="60" customHeight="1">
      <c r="A8" s="24" t="inlineStr">
        <is>
          <t>Códigos de color</t>
        </is>
      </c>
      <c r="B8" s="25" t="inlineStr">
        <is>
          <t>Amarillo pálido (#FFFBEB): celdas de introducción de datos. Verde: estado "Disponible" o margen alto. Rojo: estado "Agotado" o margen bajo. Amarillo intermedio: estado "Parcial".</t>
        </is>
      </c>
    </row>
    <row r="9" ht="60" customHeight="1">
      <c r="A9" s="24" t="inlineStr">
        <is>
          <t>Recomendación</t>
        </is>
      </c>
      <c r="B9" s="25" t="inlineStr">
        <is>
          <t>Revisa periódicamente que la suma de "Unidades Vendidas del Lote" en Entradas coincida con el total de "Cantidad Vendida" en Salidas Ventas para cada producto, garantizando la trazabilidad del inventario.</t>
        </is>
      </c>
    </row>
  </sheetData>
  <mergeCells count="8">
    <mergeCell ref="A1:B1"/>
    <mergeCell ref="A3"/>
    <mergeCell ref="A4"/>
    <mergeCell ref="A5"/>
    <mergeCell ref="A6"/>
    <mergeCell ref="A7"/>
    <mergeCell ref="A8"/>
    <mergeCell ref="A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2026-07-21T15:10:50Z</dcterms:created>
  <dcterms:modified xmlns:dcterms="http://purl.org/dc/terms/" xmlns:xsi="http://www.w3.org/2001/XMLSchema-instance" xsi:type="dcterms:W3CDTF">2026-07-21T15:10:50Z</dcterms:modified>
</cp:coreProperties>
</file>